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5" i="1" l="1"/>
  <c r="H24" i="1"/>
  <c r="F131" i="1" l="1"/>
  <c r="H131" i="1" s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4" i="1"/>
  <c r="H33" i="1"/>
  <c r="H10" i="1"/>
  <c r="H11" i="1"/>
  <c r="H12" i="1"/>
  <c r="H13" i="1"/>
  <c r="H14" i="1"/>
  <c r="H15" i="1"/>
  <c r="H16" i="1"/>
  <c r="H17" i="1"/>
  <c r="H18" i="1"/>
  <c r="H19" i="1"/>
  <c r="H20" i="1"/>
  <c r="H21" i="1"/>
  <c r="H30" i="1"/>
  <c r="H31" i="1"/>
  <c r="F25" i="1"/>
  <c r="H25" i="1" s="1"/>
  <c r="H231" i="1"/>
  <c r="H232" i="1"/>
  <c r="H233" i="1"/>
  <c r="H234" i="1"/>
  <c r="H235" i="1"/>
  <c r="H237" i="1"/>
  <c r="H238" i="1"/>
  <c r="H239" i="1"/>
  <c r="H240" i="1"/>
  <c r="H241" i="1"/>
  <c r="H242" i="1"/>
  <c r="H243" i="1"/>
  <c r="H245" i="1"/>
  <c r="H230" i="1"/>
  <c r="H152" i="1"/>
  <c r="H153" i="1"/>
  <c r="H151" i="1"/>
  <c r="H134" i="1"/>
  <c r="H135" i="1"/>
  <c r="H136" i="1"/>
  <c r="H137" i="1"/>
  <c r="H138" i="1"/>
  <c r="H139" i="1"/>
  <c r="H140" i="1"/>
  <c r="H133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12" i="1"/>
  <c r="H111" i="1"/>
  <c r="H83" i="1"/>
  <c r="H80" i="1"/>
  <c r="H81" i="1"/>
  <c r="H82" i="1"/>
  <c r="H84" i="1"/>
  <c r="H85" i="1"/>
  <c r="H79" i="1"/>
  <c r="H64" i="1"/>
  <c r="H65" i="1"/>
  <c r="H66" i="1"/>
  <c r="H67" i="1"/>
  <c r="H70" i="1"/>
  <c r="H71" i="1"/>
  <c r="H72" i="1"/>
  <c r="H73" i="1"/>
  <c r="H74" i="1"/>
  <c r="H76" i="1"/>
  <c r="H77" i="1"/>
  <c r="H63" i="1"/>
  <c r="H49" i="1"/>
  <c r="H48" i="1"/>
  <c r="H50" i="1"/>
  <c r="H51" i="1"/>
  <c r="H52" i="1"/>
  <c r="H53" i="1"/>
  <c r="H54" i="1"/>
  <c r="H55" i="1"/>
  <c r="H56" i="1"/>
  <c r="H57" i="1"/>
  <c r="H9" i="1"/>
  <c r="H98" i="1"/>
  <c r="H96" i="1"/>
  <c r="H97" i="1"/>
  <c r="H95" i="1"/>
  <c r="H91" i="1"/>
  <c r="H92" i="1"/>
  <c r="H93" i="1"/>
  <c r="H94" i="1"/>
  <c r="H90" i="1"/>
  <c r="F245" i="1"/>
  <c r="F244" i="1"/>
  <c r="H244" i="1" s="1"/>
  <c r="H161" i="1"/>
  <c r="H160" i="1"/>
  <c r="H159" i="1"/>
  <c r="F236" i="1" l="1"/>
  <c r="H236" i="1" s="1"/>
  <c r="F29" i="1" l="1"/>
  <c r="H29" i="1" s="1"/>
  <c r="F28" i="1"/>
  <c r="H28" i="1" s="1"/>
  <c r="F27" i="1"/>
  <c r="H27" i="1" s="1"/>
  <c r="F26" i="1"/>
  <c r="H26" i="1" s="1"/>
</calcChain>
</file>

<file path=xl/sharedStrings.xml><?xml version="1.0" encoding="utf-8"?>
<sst xmlns="http://schemas.openxmlformats.org/spreadsheetml/2006/main" count="603" uniqueCount="325">
  <si>
    <t>№п/п</t>
  </si>
  <si>
    <t>Наименование испытаний</t>
  </si>
  <si>
    <t>Ед.изм.</t>
  </si>
  <si>
    <t>ПРАЙС-ЛИСТ</t>
  </si>
  <si>
    <t>Утверждено генеральным директором Ключенко К.А.</t>
  </si>
  <si>
    <t xml:space="preserve">испытательного центра ООО «МосГеоЛаб» </t>
  </si>
  <si>
    <t>1. Единичные определения и комплексные исследования
(испытания) физико-механических свойств грунтов (пород)</t>
  </si>
  <si>
    <t xml:space="preserve"> Стоимость испытаний по «Справочнику базовых цен», руб.</t>
  </si>
  <si>
    <t>Пункт по
«Справочнику базовых цен»</t>
  </si>
  <si>
    <r>
      <t xml:space="preserve">табл. 62 </t>
    </r>
    <r>
      <rPr>
        <sz val="12"/>
        <color theme="1"/>
        <rFont val="Calibri"/>
        <family val="2"/>
        <charset val="204"/>
      </rPr>
      <t>§ 1</t>
    </r>
  </si>
  <si>
    <t>1 испытание</t>
  </si>
  <si>
    <r>
      <t xml:space="preserve">табл. 62 </t>
    </r>
    <r>
      <rPr>
        <sz val="12"/>
        <color theme="1"/>
        <rFont val="Calibri"/>
        <family val="2"/>
        <charset val="204"/>
      </rPr>
      <t>§ 4</t>
    </r>
  </si>
  <si>
    <t>Влажность</t>
  </si>
  <si>
    <r>
      <t xml:space="preserve">табл. 62 </t>
    </r>
    <r>
      <rPr>
        <sz val="12"/>
        <color theme="1"/>
        <rFont val="Calibri"/>
        <family val="2"/>
        <charset val="204"/>
      </rPr>
      <t>§ 5</t>
    </r>
    <r>
      <rPr>
        <sz val="11"/>
        <color theme="1"/>
        <rFont val="Calibri"/>
        <family val="2"/>
        <charset val="204"/>
        <scheme val="minor"/>
      </rPr>
      <t/>
    </r>
  </si>
  <si>
    <t>Плотность и влажность</t>
  </si>
  <si>
    <r>
      <t xml:space="preserve">табл. 63 </t>
    </r>
    <r>
      <rPr>
        <sz val="12"/>
        <color theme="1"/>
        <rFont val="Calibri"/>
        <family val="2"/>
        <charset val="204"/>
      </rPr>
      <t>§ 1</t>
    </r>
  </si>
  <si>
    <r>
      <t xml:space="preserve">табл. 62 </t>
    </r>
    <r>
      <rPr>
        <sz val="12"/>
        <color theme="1"/>
        <rFont val="Calibri"/>
        <family val="2"/>
        <charset val="204"/>
      </rPr>
      <t>§ 21</t>
    </r>
  </si>
  <si>
    <r>
      <t xml:space="preserve">табл. 63 </t>
    </r>
    <r>
      <rPr>
        <sz val="12"/>
        <color theme="1"/>
        <rFont val="Calibri"/>
        <family val="2"/>
        <charset val="204"/>
      </rPr>
      <t>§ 8</t>
    </r>
  </si>
  <si>
    <r>
      <t xml:space="preserve">табл. 63 </t>
    </r>
    <r>
      <rPr>
        <sz val="12"/>
        <color theme="1"/>
        <rFont val="Calibri"/>
        <family val="2"/>
        <charset val="204"/>
      </rPr>
      <t>§ 10</t>
    </r>
  </si>
  <si>
    <r>
      <t xml:space="preserve">табл. 62 </t>
    </r>
    <r>
      <rPr>
        <sz val="12"/>
        <color theme="1"/>
        <rFont val="Calibri"/>
        <family val="2"/>
        <charset val="204"/>
      </rPr>
      <t>§ 9                                                                 табл. 62 § 10</t>
    </r>
  </si>
  <si>
    <r>
      <t xml:space="preserve">табл. 62 </t>
    </r>
    <r>
      <rPr>
        <sz val="12"/>
        <color theme="1"/>
        <rFont val="Calibri"/>
        <family val="2"/>
        <charset val="204"/>
      </rPr>
      <t>§ 9                                                                 табл. 62 § 11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</si>
  <si>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64 </t>
    </r>
    <r>
      <rPr>
        <sz val="12"/>
        <color theme="1"/>
        <rFont val="Calibri"/>
        <family val="2"/>
        <charset val="204"/>
      </rPr>
      <t>§ 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</si>
  <si>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62 </t>
    </r>
    <r>
      <rPr>
        <sz val="12"/>
        <color theme="1"/>
        <rFont val="Calibri"/>
        <family val="2"/>
        <charset val="204"/>
      </rPr>
      <t>§ 12                                                                табл. 62 § 14</t>
    </r>
  </si>
  <si>
    <r>
      <t xml:space="preserve">табл. 62 </t>
    </r>
    <r>
      <rPr>
        <sz val="12"/>
        <color theme="1"/>
        <rFont val="Calibri"/>
        <family val="2"/>
        <charset val="204"/>
      </rPr>
      <t>§ 13                                                                табл. 62 § 14</t>
    </r>
  </si>
  <si>
    <r>
      <t xml:space="preserve">табл. 62 </t>
    </r>
    <r>
      <rPr>
        <sz val="12"/>
        <color theme="1"/>
        <rFont val="Calibri"/>
        <family val="2"/>
        <charset val="204"/>
      </rPr>
      <t xml:space="preserve">§ 15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</si>
  <si>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62 </t>
    </r>
    <r>
      <rPr>
        <sz val="12"/>
        <color theme="1"/>
        <rFont val="Calibri"/>
        <family val="2"/>
        <charset val="204"/>
      </rPr>
      <t>§ 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</si>
  <si>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62 </t>
    </r>
    <r>
      <rPr>
        <sz val="12"/>
        <color theme="1"/>
        <rFont val="Calibri"/>
        <family val="2"/>
        <charset val="204"/>
      </rPr>
      <t>§ 20</t>
    </r>
  </si>
  <si>
    <t>Определение процентного одержания органического вещества  методом прокаливания</t>
  </si>
  <si>
    <r>
      <t xml:space="preserve">табл. 70 </t>
    </r>
    <r>
      <rPr>
        <sz val="12"/>
        <color theme="1"/>
        <rFont val="Calibri"/>
        <family val="2"/>
        <charset val="204"/>
      </rPr>
      <t>§ 11</t>
    </r>
  </si>
  <si>
    <r>
      <t xml:space="preserve">табл. 63 </t>
    </r>
    <r>
      <rPr>
        <sz val="12"/>
        <color theme="1"/>
        <rFont val="Calibri"/>
        <family val="2"/>
        <charset val="204"/>
      </rPr>
      <t>§ 11</t>
    </r>
  </si>
  <si>
    <r>
      <t xml:space="preserve">табл. 63 </t>
    </r>
    <r>
      <rPr>
        <sz val="12"/>
        <color theme="1"/>
        <rFont val="Calibri"/>
        <family val="2"/>
        <charset val="204"/>
      </rPr>
      <t>§ 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</si>
  <si>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13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</si>
  <si>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14</t>
    </r>
    <r>
      <rPr>
        <sz val="11"/>
        <color theme="1"/>
        <rFont val="Calibri"/>
        <family val="2"/>
        <charset val="204"/>
        <scheme val="minor"/>
      </rPr>
      <t/>
    </r>
  </si>
  <si>
    <r>
      <t>То же с нагрузкой до</t>
    </r>
    <r>
      <rPr>
        <b/>
        <sz val="12"/>
        <color theme="1"/>
        <rFont val="Times New Roman"/>
        <family val="1"/>
        <charset val="204"/>
      </rPr>
      <t xml:space="preserve"> 2,5 Мпа</t>
    </r>
  </si>
  <si>
    <r>
      <t xml:space="preserve">Сокращенный комплекс физико-механических свойств грунта при </t>
    </r>
    <r>
      <rPr>
        <b/>
        <sz val="12"/>
        <color theme="1"/>
        <rFont val="Times New Roman"/>
        <family val="1"/>
        <charset val="204"/>
      </rPr>
      <t>консолидированном срезе</t>
    </r>
    <r>
      <rPr>
        <sz val="12"/>
        <color theme="1"/>
        <rFont val="Times New Roman"/>
        <family val="1"/>
        <charset val="204"/>
      </rPr>
      <t xml:space="preserve"> с нагрузкой до</t>
    </r>
    <r>
      <rPr>
        <b/>
        <sz val="12"/>
        <color theme="1"/>
        <rFont val="Times New Roman"/>
        <family val="1"/>
        <charset val="204"/>
      </rPr>
      <t xml:space="preserve"> 0,6 Мпа</t>
    </r>
  </si>
  <si>
    <r>
      <t xml:space="preserve">Сокращенный комплекс физико-механических свойств грунта при </t>
    </r>
    <r>
      <rPr>
        <b/>
        <sz val="12"/>
        <color theme="1"/>
        <rFont val="Times New Roman"/>
        <family val="1"/>
        <charset val="204"/>
      </rPr>
      <t>неконсолидированном срезе</t>
    </r>
    <r>
      <rPr>
        <sz val="12"/>
        <color theme="1"/>
        <rFont val="Times New Roman"/>
        <family val="1"/>
        <charset val="204"/>
      </rPr>
      <t xml:space="preserve"> с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</si>
  <si>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Сокращенный комплекс физико-механических свойств грунта. Показатели сжимаемости и сопутствующие определения при </t>
    </r>
    <r>
      <rPr>
        <b/>
        <sz val="12"/>
        <color theme="1"/>
        <rFont val="Times New Roman"/>
        <family val="1"/>
        <charset val="204"/>
      </rPr>
      <t>компрессионных испытаниях по одной ветви</t>
    </r>
    <r>
      <rPr>
        <sz val="12"/>
        <color theme="1"/>
        <rFont val="Times New Roman"/>
        <family val="1"/>
        <charset val="204"/>
      </rPr>
      <t xml:space="preserve"> с нагрузкой до</t>
    </r>
    <r>
      <rPr>
        <b/>
        <sz val="12"/>
        <color theme="1"/>
        <rFont val="Times New Roman"/>
        <family val="1"/>
        <charset val="204"/>
      </rPr>
      <t xml:space="preserve"> 0,6 МПа</t>
    </r>
    <r>
      <rPr>
        <sz val="12"/>
        <color theme="1"/>
        <rFont val="Times New Roman"/>
        <family val="1"/>
        <charset val="204"/>
      </rPr>
      <t xml:space="preserve"> (или</t>
    </r>
    <r>
      <rPr>
        <b/>
        <sz val="12"/>
        <color theme="1"/>
        <rFont val="Times New Roman"/>
        <family val="1"/>
        <charset val="204"/>
      </rPr>
      <t xml:space="preserve"> определение просадочности)</t>
    </r>
  </si>
  <si>
    <r>
      <t xml:space="preserve">табл. 63 </t>
    </r>
    <r>
      <rPr>
        <sz val="12"/>
        <color theme="1"/>
        <rFont val="Calibri"/>
        <family val="2"/>
        <charset val="204"/>
      </rPr>
      <t>§ 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</si>
  <si>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17</t>
    </r>
  </si>
  <si>
    <r>
      <t xml:space="preserve">табл. 63 </t>
    </r>
    <r>
      <rPr>
        <sz val="12"/>
        <color theme="1"/>
        <rFont val="Calibri"/>
        <family val="2"/>
        <charset val="204"/>
      </rPr>
      <t>§ 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</si>
  <si>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То же, с </t>
    </r>
    <r>
      <rPr>
        <b/>
        <sz val="12"/>
        <color theme="1"/>
        <rFont val="Times New Roman"/>
        <family val="1"/>
        <charset val="204"/>
      </rPr>
      <t xml:space="preserve">двумя ветвями (нагрузка/разгрузка) </t>
    </r>
    <r>
      <rPr>
        <sz val="12"/>
        <color theme="1"/>
        <rFont val="Times New Roman"/>
        <family val="1"/>
        <charset val="204"/>
      </rPr>
      <t xml:space="preserve">до </t>
    </r>
    <r>
      <rPr>
        <b/>
        <sz val="12"/>
        <color theme="1"/>
        <rFont val="Times New Roman"/>
        <family val="1"/>
        <charset val="204"/>
      </rPr>
      <t>0,6 МПа</t>
    </r>
  </si>
  <si>
    <r>
      <t>То же, с</t>
    </r>
    <r>
      <rPr>
        <b/>
        <sz val="12"/>
        <color theme="1"/>
        <rFont val="Times New Roman"/>
        <family val="1"/>
        <charset val="204"/>
      </rPr>
      <t xml:space="preserve"> двумя ветвями</t>
    </r>
    <r>
      <rPr>
        <sz val="12"/>
        <color theme="1"/>
        <rFont val="Times New Roman"/>
        <family val="1"/>
        <charset val="204"/>
      </rPr>
      <t xml:space="preserve"> нагрузки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</si>
  <si>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19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</si>
  <si>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Сокращенный комплекс физико-механических свойств грунта. Показатели сжимаемости и сопутствующие определения при </t>
    </r>
    <r>
      <rPr>
        <b/>
        <sz val="12"/>
        <color rgb="FF000000"/>
        <rFont val="Times New Roman"/>
        <family val="1"/>
        <charset val="204"/>
      </rPr>
      <t>компрессионных испытаниях</t>
    </r>
    <r>
      <rPr>
        <sz val="12"/>
        <color rgb="FF000000"/>
        <rFont val="Times New Roman"/>
        <family val="1"/>
        <charset val="204"/>
      </rPr>
      <t xml:space="preserve"> по </t>
    </r>
    <r>
      <rPr>
        <b/>
        <sz val="12"/>
        <color rgb="FF000000"/>
        <rFont val="Times New Roman"/>
        <family val="1"/>
        <charset val="204"/>
      </rPr>
      <t>одной ветви</t>
    </r>
    <r>
      <rPr>
        <sz val="12"/>
        <color rgb="FF000000"/>
        <rFont val="Times New Roman"/>
        <family val="1"/>
        <charset val="204"/>
      </rPr>
      <t xml:space="preserve"> с нагрузкой до </t>
    </r>
    <r>
      <rPr>
        <b/>
        <sz val="12"/>
        <color rgb="FF000000"/>
        <rFont val="Times New Roman"/>
        <family val="1"/>
        <charset val="204"/>
      </rPr>
      <t xml:space="preserve">2,5 МПа </t>
    </r>
    <r>
      <rPr>
        <sz val="12"/>
        <color rgb="FF000000"/>
        <rFont val="Times New Roman"/>
        <family val="1"/>
        <charset val="204"/>
      </rPr>
      <t xml:space="preserve">(или </t>
    </r>
    <r>
      <rPr>
        <b/>
        <sz val="12"/>
        <color rgb="FF000000"/>
        <rFont val="Times New Roman"/>
        <family val="1"/>
        <charset val="204"/>
      </rPr>
      <t>определение просадочности)</t>
    </r>
  </si>
  <si>
    <r>
      <t xml:space="preserve">табл. 63 </t>
    </r>
    <r>
      <rPr>
        <sz val="12"/>
        <color theme="1"/>
        <rFont val="Calibri"/>
        <family val="2"/>
        <charset val="204"/>
      </rPr>
      <t>§ 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</si>
  <si>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То же, по </t>
    </r>
    <r>
      <rPr>
        <b/>
        <sz val="12"/>
        <color theme="1"/>
        <rFont val="Times New Roman"/>
        <family val="1"/>
        <charset val="204"/>
      </rPr>
      <t>двум ветвям</t>
    </r>
    <r>
      <rPr>
        <sz val="12"/>
        <color theme="1"/>
        <rFont val="Times New Roman"/>
        <family val="1"/>
        <charset val="204"/>
      </rPr>
      <t xml:space="preserve"> с нагрузкой до </t>
    </r>
    <r>
      <rPr>
        <b/>
        <sz val="12"/>
        <color theme="1"/>
        <rFont val="Times New Roman"/>
        <family val="1"/>
        <charset val="204"/>
      </rPr>
      <t>2,5 МПа</t>
    </r>
    <r>
      <rPr>
        <sz val="12"/>
        <color theme="1"/>
        <rFont val="Times New Roman"/>
        <family val="1"/>
        <charset val="204"/>
      </rPr>
      <t xml:space="preserve"> для определения </t>
    </r>
    <r>
      <rPr>
        <b/>
        <sz val="12"/>
        <color theme="1"/>
        <rFont val="Times New Roman"/>
        <family val="1"/>
        <charset val="204"/>
      </rPr>
      <t>относительной просадочности и начального просадочного давления</t>
    </r>
  </si>
  <si>
    <r>
      <t xml:space="preserve">табл. 63 </t>
    </r>
    <r>
      <rPr>
        <sz val="12"/>
        <color theme="1"/>
        <rFont val="Calibri"/>
        <family val="2"/>
        <charset val="204"/>
      </rPr>
      <t>§ 21</t>
    </r>
    <r>
      <rPr>
        <sz val="11"/>
        <color theme="1"/>
        <rFont val="Calibri"/>
        <family val="2"/>
        <charset val="204"/>
        <scheme val="minor"/>
      </rPr>
      <t/>
    </r>
  </si>
  <si>
    <r>
      <t>То же, с</t>
    </r>
    <r>
      <rPr>
        <b/>
        <sz val="12"/>
        <color theme="1"/>
        <rFont val="Times New Roman"/>
        <family val="1"/>
        <charset val="204"/>
      </rPr>
      <t xml:space="preserve"> двумя ветвями (нагрузка/разгрузка)</t>
    </r>
    <r>
      <rPr>
        <sz val="12"/>
        <color theme="1"/>
        <rFont val="Times New Roman"/>
        <family val="1"/>
        <charset val="204"/>
      </rPr>
      <t xml:space="preserve"> до</t>
    </r>
    <r>
      <rPr>
        <b/>
        <sz val="12"/>
        <color theme="1"/>
        <rFont val="Times New Roman"/>
        <family val="1"/>
        <charset val="204"/>
      </rPr>
      <t xml:space="preserve"> 2,5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</si>
  <si>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</si>
  <si>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23</t>
    </r>
    <r>
      <rPr>
        <sz val="11"/>
        <color theme="1"/>
        <rFont val="Calibri"/>
        <family val="2"/>
        <charset val="204"/>
        <scheme val="minor"/>
      </rPr>
      <t/>
    </r>
  </si>
  <si>
    <r>
      <t>То же, с нагрузкой до</t>
    </r>
    <r>
      <rPr>
        <b/>
        <sz val="12"/>
        <color theme="1"/>
        <rFont val="Times New Roman"/>
        <family val="1"/>
        <charset val="204"/>
      </rPr>
      <t xml:space="preserve"> 2,5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</si>
  <si>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24</t>
    </r>
    <r>
      <rPr>
        <sz val="11"/>
        <color theme="1"/>
        <rFont val="Calibri"/>
        <family val="2"/>
        <charset val="204"/>
        <scheme val="minor"/>
      </rPr>
      <t/>
    </r>
  </si>
  <si>
    <r>
      <t>Полный комплекс физико-механических свойств грунта с определением сопротивления грунта срезу (</t>
    </r>
    <r>
      <rPr>
        <b/>
        <sz val="12"/>
        <color theme="1"/>
        <rFont val="Times New Roman"/>
        <family val="1"/>
        <charset val="204"/>
      </rPr>
      <t>консолидированный срез</t>
    </r>
    <r>
      <rPr>
        <sz val="12"/>
        <color theme="1"/>
        <rFont val="Times New Roman"/>
        <family val="1"/>
        <charset val="204"/>
      </rPr>
      <t xml:space="preserve">)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</si>
  <si>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</si>
  <si>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26</t>
    </r>
    <r>
      <rPr>
        <sz val="11"/>
        <color theme="1"/>
        <rFont val="Calibri"/>
        <family val="2"/>
        <charset val="204"/>
        <scheme val="minor"/>
      </rPr>
      <t/>
    </r>
  </si>
  <si>
    <r>
      <t>То же, с определением сопротивления грунта срезу (</t>
    </r>
    <r>
      <rPr>
        <b/>
        <sz val="12"/>
        <color theme="1"/>
        <rFont val="Times New Roman"/>
        <family val="1"/>
        <charset val="204"/>
      </rPr>
      <t>неконсолидированный срез</t>
    </r>
    <r>
      <rPr>
        <sz val="12"/>
        <color theme="1"/>
        <rFont val="Times New Roman"/>
        <family val="1"/>
        <charset val="204"/>
      </rPr>
      <t xml:space="preserve">) и </t>
    </r>
    <r>
      <rPr>
        <b/>
        <sz val="12"/>
        <color theme="1"/>
        <rFont val="Times New Roman"/>
        <family val="1"/>
        <charset val="204"/>
      </rPr>
      <t xml:space="preserve">компрессионными испытаниями </t>
    </r>
    <r>
      <rPr>
        <sz val="12"/>
        <color theme="1"/>
        <rFont val="Times New Roman"/>
        <family val="1"/>
        <charset val="204"/>
      </rPr>
      <t xml:space="preserve">с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</si>
  <si>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27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</si>
  <si>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28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</si>
  <si>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То же, с нагрузкой до </t>
    </r>
    <r>
      <rPr>
        <b/>
        <sz val="12"/>
        <color theme="1"/>
        <rFont val="Times New Roman"/>
        <family val="1"/>
        <charset val="204"/>
      </rPr>
      <t>2,5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</si>
  <si>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29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</si>
  <si>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табл. 63 </t>
    </r>
    <r>
      <rPr>
        <sz val="12"/>
        <color theme="1"/>
        <rFont val="Calibri"/>
        <family val="2"/>
        <charset val="204"/>
      </rPr>
      <t>§ 16</t>
    </r>
    <r>
      <rPr>
        <sz val="11"/>
        <color theme="1"/>
        <rFont val="Calibri"/>
        <family val="2"/>
        <charset val="204"/>
        <scheme val="minor"/>
      </rPr>
      <t/>
    </r>
  </si>
  <si>
    <r>
      <t>То же, при определении сопротивления грунта срезу (</t>
    </r>
    <r>
      <rPr>
        <b/>
        <sz val="12"/>
        <color theme="1"/>
        <rFont val="Times New Roman"/>
        <family val="1"/>
        <charset val="204"/>
      </rPr>
      <t>неконсолидированный срез</t>
    </r>
    <r>
      <rPr>
        <sz val="12"/>
        <color theme="1"/>
        <rFont val="Times New Roman"/>
        <family val="1"/>
        <charset val="204"/>
      </rPr>
      <t xml:space="preserve">) и </t>
    </r>
    <r>
      <rPr>
        <b/>
        <sz val="12"/>
        <color theme="1"/>
        <rFont val="Times New Roman"/>
        <family val="1"/>
        <charset val="204"/>
      </rPr>
      <t>компрессионными испытаниями</t>
    </r>
    <r>
      <rPr>
        <sz val="12"/>
        <color theme="1"/>
        <rFont val="Times New Roman"/>
        <family val="1"/>
        <charset val="204"/>
      </rPr>
      <t xml:space="preserve"> с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</si>
  <si>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табл. 63 </t>
    </r>
    <r>
      <rPr>
        <sz val="12"/>
        <color theme="1"/>
        <rFont val="Calibri"/>
        <family val="2"/>
        <charset val="204"/>
      </rPr>
      <t>§ 30</t>
    </r>
    <r>
      <rPr>
        <sz val="11"/>
        <color theme="1"/>
        <rFont val="Calibri"/>
        <family val="2"/>
        <charset val="204"/>
        <scheme val="minor"/>
      </rPr>
      <t/>
    </r>
  </si>
  <si>
    <t>1.1. Цены на единичные определения физико-механических свойств глинистых грунтов</t>
  </si>
  <si>
    <t>табл. 64 § 1</t>
  </si>
  <si>
    <t>Плотность</t>
  </si>
  <si>
    <t>табл. 64 § 3</t>
  </si>
  <si>
    <r>
      <t xml:space="preserve">табл. 62 </t>
    </r>
    <r>
      <rPr>
        <sz val="12"/>
        <color theme="1"/>
        <rFont val="Calibri"/>
        <family val="2"/>
        <charset val="204"/>
      </rPr>
      <t>§ 27</t>
    </r>
  </si>
  <si>
    <r>
      <t xml:space="preserve">табл. 62 </t>
    </r>
    <r>
      <rPr>
        <sz val="12"/>
        <color theme="1"/>
        <rFont val="Calibri"/>
        <family val="2"/>
        <charset val="204"/>
      </rPr>
      <t>§ 33</t>
    </r>
  </si>
  <si>
    <t>1.2. Цены на единичные и комплексные определения физико-механических свойств песчаных грунтов</t>
  </si>
  <si>
    <t>табл. 64 § 4</t>
  </si>
  <si>
    <t>табл. 64 § 5</t>
  </si>
  <si>
    <t>Опробование на карбонатность</t>
  </si>
  <si>
    <r>
      <t xml:space="preserve">табл. 62 </t>
    </r>
    <r>
      <rPr>
        <sz val="12"/>
        <color theme="1"/>
        <rFont val="Calibri"/>
        <family val="2"/>
        <charset val="204"/>
      </rPr>
      <t>§ 35</t>
    </r>
  </si>
  <si>
    <t>табл. 64 § 8</t>
  </si>
  <si>
    <t>табл. 64 § 12</t>
  </si>
  <si>
    <t>табл. 64 § 13</t>
  </si>
  <si>
    <t>табл. 64 § 14</t>
  </si>
  <si>
    <t>табл. 64 § 16</t>
  </si>
  <si>
    <t>табл. 65 § 1</t>
  </si>
  <si>
    <t>табл. 65 § 2</t>
  </si>
  <si>
    <r>
      <t xml:space="preserve">Сокращенный комплекс физико-механических свойств грунта с определением сопротивления грунта </t>
    </r>
    <r>
      <rPr>
        <b/>
        <sz val="12"/>
        <color theme="1"/>
        <rFont val="Times New Roman"/>
        <family val="1"/>
        <charset val="204"/>
      </rPr>
      <t>срезу</t>
    </r>
    <r>
      <rPr>
        <sz val="12"/>
        <color theme="1"/>
        <rFont val="Times New Roman"/>
        <family val="1"/>
        <charset val="204"/>
      </rPr>
      <t xml:space="preserve">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</si>
  <si>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t>табл. 65 § 6</t>
  </si>
  <si>
    <r>
      <t xml:space="preserve">Сокращенный комплекс физико-механических свойств грунта с определением сопротивления грунта </t>
    </r>
    <r>
      <rPr>
        <b/>
        <sz val="12"/>
        <color theme="1"/>
        <rFont val="Times New Roman"/>
        <family val="1"/>
        <charset val="204"/>
      </rPr>
      <t>срез</t>
    </r>
    <r>
      <rPr>
        <sz val="12"/>
        <color theme="1"/>
        <rFont val="Times New Roman"/>
        <family val="1"/>
        <charset val="204"/>
      </rPr>
      <t xml:space="preserve">у под нагрузкой до </t>
    </r>
    <r>
      <rPr>
        <b/>
        <sz val="12"/>
        <color theme="1"/>
        <rFont val="Times New Roman"/>
        <family val="1"/>
        <charset val="204"/>
      </rPr>
      <t>2,5 Мпа</t>
    </r>
  </si>
  <si>
    <t>табл. 65 § 7</t>
  </si>
  <si>
    <r>
      <t>Сокращенный комплекс физико-механических свойств грунта с</t>
    </r>
    <r>
      <rPr>
        <b/>
        <sz val="12"/>
        <color theme="1"/>
        <rFont val="Times New Roman"/>
        <family val="1"/>
        <charset val="204"/>
      </rPr>
      <t xml:space="preserve"> компрессионными испытаниями</t>
    </r>
    <r>
      <rPr>
        <sz val="12"/>
        <color theme="1"/>
        <rFont val="Times New Roman"/>
        <family val="1"/>
        <charset val="204"/>
      </rPr>
      <t xml:space="preserve">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</si>
  <si>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t>табл. 65 § 8</t>
  </si>
  <si>
    <r>
      <t xml:space="preserve">Сокращенный комплекс физико-механических свойств грунта с </t>
    </r>
    <r>
      <rPr>
        <b/>
        <sz val="12"/>
        <color theme="1"/>
        <rFont val="Times New Roman"/>
        <family val="1"/>
        <charset val="204"/>
      </rPr>
      <t>компрессионными испытаниям</t>
    </r>
    <r>
      <rPr>
        <sz val="12"/>
        <color theme="1"/>
        <rFont val="Times New Roman"/>
        <family val="1"/>
        <charset val="204"/>
      </rPr>
      <t xml:space="preserve">и под нагрузкой до </t>
    </r>
    <r>
      <rPr>
        <b/>
        <sz val="12"/>
        <color theme="1"/>
        <rFont val="Times New Roman"/>
        <family val="1"/>
        <charset val="204"/>
      </rPr>
      <t>2,5 Мпа</t>
    </r>
  </si>
  <si>
    <t>табл. 65 § 9</t>
  </si>
  <si>
    <r>
      <t>Полный комплекс физико-механических свойств грунта с определением сопротивления грунта</t>
    </r>
    <r>
      <rPr>
        <b/>
        <sz val="12"/>
        <color theme="1"/>
        <rFont val="Times New Roman"/>
        <family val="1"/>
        <charset val="204"/>
      </rPr>
      <t xml:space="preserve"> срезу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theme="1"/>
        <rFont val="Times New Roman"/>
        <family val="1"/>
        <charset val="204"/>
      </rPr>
      <t>компрессионными испытаниями</t>
    </r>
    <r>
      <rPr>
        <sz val="12"/>
        <color theme="1"/>
        <rFont val="Times New Roman"/>
        <family val="1"/>
        <charset val="204"/>
      </rPr>
      <t xml:space="preserve">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</si>
  <si>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t>табл. 65 § 10</t>
  </si>
  <si>
    <r>
      <t>Полный комплекс физико-механических свойств грунта с определением сопротивления грунта</t>
    </r>
    <r>
      <rPr>
        <b/>
        <sz val="12"/>
        <color theme="1"/>
        <rFont val="Times New Roman"/>
        <family val="1"/>
        <charset val="204"/>
      </rPr>
      <t xml:space="preserve"> срезу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theme="1"/>
        <rFont val="Times New Roman"/>
        <family val="1"/>
        <charset val="204"/>
      </rPr>
      <t>компрессионными испытаниями</t>
    </r>
    <r>
      <rPr>
        <sz val="12"/>
        <color theme="1"/>
        <rFont val="Times New Roman"/>
        <family val="1"/>
        <charset val="204"/>
      </rPr>
      <t xml:space="preserve"> под нагрузкой до</t>
    </r>
    <r>
      <rPr>
        <b/>
        <sz val="12"/>
        <color theme="1"/>
        <rFont val="Times New Roman"/>
        <family val="1"/>
        <charset val="204"/>
      </rPr>
      <t xml:space="preserve"> 2,5 Мпа</t>
    </r>
  </si>
  <si>
    <t>табл. 65 § 11</t>
  </si>
  <si>
    <t>табл. 66 § 1</t>
  </si>
  <si>
    <t>табл. 66 § 2</t>
  </si>
  <si>
    <t>табл. 66 § 3</t>
  </si>
  <si>
    <t>табл. 66 § 4</t>
  </si>
  <si>
    <t>табл. 66 § 5</t>
  </si>
  <si>
    <r>
      <rPr>
        <b/>
        <sz val="12"/>
        <color theme="1"/>
        <rFont val="Times New Roman"/>
        <family val="1"/>
        <charset val="204"/>
      </rPr>
      <t xml:space="preserve">Дренированное испытание </t>
    </r>
    <r>
      <rPr>
        <sz val="12"/>
        <color theme="1"/>
        <rFont val="Times New Roman"/>
        <family val="1"/>
        <charset val="204"/>
      </rPr>
      <t xml:space="preserve">(с предварительным уплотнением образца и отжатием воды из него в процессе всего испытания) - для определения характеристик прочности и деформируемости </t>
    </r>
    <r>
      <rPr>
        <b/>
        <sz val="12"/>
        <color theme="1"/>
        <rFont val="Times New Roman"/>
        <family val="1"/>
        <charset val="204"/>
      </rPr>
      <t>глинистых, пылевато-глинистых и биогенных грунтов</t>
    </r>
    <r>
      <rPr>
        <sz val="12"/>
        <color theme="1"/>
        <rFont val="Times New Roman"/>
        <family val="1"/>
        <charset val="204"/>
      </rPr>
      <t xml:space="preserve"> в </t>
    </r>
    <r>
      <rPr>
        <b/>
        <sz val="12"/>
        <color theme="1"/>
        <rFont val="Times New Roman"/>
        <family val="1"/>
        <charset val="204"/>
      </rPr>
      <t>стабилизированном состоянии</t>
    </r>
  </si>
  <si>
    <r>
      <rPr>
        <b/>
        <sz val="12"/>
        <color theme="1"/>
        <rFont val="Times New Roman"/>
        <family val="1"/>
        <charset val="204"/>
      </rPr>
      <t>Дренированное испытание</t>
    </r>
    <r>
      <rPr>
        <sz val="12"/>
        <color theme="1"/>
        <rFont val="Times New Roman"/>
        <family val="1"/>
        <charset val="204"/>
      </rPr>
      <t xml:space="preserve"> (с предварительным уплотнением образца и отжатием воды из него в процессе всего испытания) - для определения характеристик прочности и деформируемости</t>
    </r>
    <r>
      <rPr>
        <b/>
        <sz val="12"/>
        <color theme="1"/>
        <rFont val="Times New Roman"/>
        <family val="1"/>
        <charset val="204"/>
      </rPr>
      <t xml:space="preserve"> песчаных грунтов</t>
    </r>
    <r>
      <rPr>
        <sz val="12"/>
        <color theme="1"/>
        <rFont val="Times New Roman"/>
        <family val="1"/>
        <charset val="204"/>
      </rPr>
      <t xml:space="preserve"> в </t>
    </r>
    <r>
      <rPr>
        <b/>
        <sz val="12"/>
        <color theme="1"/>
        <rFont val="Times New Roman"/>
        <family val="1"/>
        <charset val="204"/>
      </rPr>
      <t xml:space="preserve">стабилизированном состоянии </t>
    </r>
  </si>
  <si>
    <r>
      <rPr>
        <b/>
        <sz val="12"/>
        <color theme="1"/>
        <rFont val="Times New Roman"/>
        <family val="1"/>
        <charset val="204"/>
      </rPr>
      <t>Консолидированно-недренированное испытание</t>
    </r>
    <r>
      <rPr>
        <sz val="12"/>
        <color theme="1"/>
        <rFont val="Times New Roman"/>
        <family val="1"/>
        <charset val="204"/>
      </rPr>
      <t xml:space="preserve"> (с предварительным уплотнением образца и отжатием воды из него только в процессе уплотнения) для определения характеристик прочности</t>
    </r>
    <r>
      <rPr>
        <b/>
        <sz val="12"/>
        <color theme="1"/>
        <rFont val="Times New Roman"/>
        <family val="1"/>
        <charset val="204"/>
      </rPr>
      <t xml:space="preserve"> глинистых, пылевато-глинистых и биогенных грунтов</t>
    </r>
    <r>
      <rPr>
        <sz val="12"/>
        <color theme="1"/>
        <rFont val="Times New Roman"/>
        <family val="1"/>
        <charset val="204"/>
      </rPr>
      <t xml:space="preserve"> в</t>
    </r>
    <r>
      <rPr>
        <b/>
        <sz val="12"/>
        <color theme="1"/>
        <rFont val="Times New Roman"/>
        <family val="1"/>
        <charset val="204"/>
      </rPr>
      <t xml:space="preserve"> нестабилизированном состоянии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(несвязные грунты</t>
    </r>
    <r>
      <rPr>
        <sz val="12"/>
        <color theme="1"/>
        <rFont val="Times New Roman"/>
        <family val="1"/>
        <charset val="204"/>
      </rPr>
      <t>)</t>
    </r>
  </si>
  <si>
    <r>
      <rPr>
        <b/>
        <sz val="12"/>
        <color theme="1"/>
        <rFont val="Times New Roman"/>
        <family val="1"/>
        <charset val="204"/>
      </rPr>
      <t>Консолидированно-недренированное испытание</t>
    </r>
    <r>
      <rPr>
        <sz val="12"/>
        <color theme="1"/>
        <rFont val="Times New Roman"/>
        <family val="1"/>
        <charset val="204"/>
      </rPr>
      <t xml:space="preserve"> (с предварительным уплотнением образца и отжатием воды из него только в процессе уплотнения) для определения характеристик прочности </t>
    </r>
    <r>
      <rPr>
        <b/>
        <sz val="12"/>
        <color theme="1"/>
        <rFont val="Times New Roman"/>
        <family val="1"/>
        <charset val="204"/>
      </rPr>
      <t>песчаных грунтов</t>
    </r>
    <r>
      <rPr>
        <sz val="12"/>
        <color theme="1"/>
        <rFont val="Times New Roman"/>
        <family val="1"/>
        <charset val="204"/>
      </rPr>
      <t xml:space="preserve"> в</t>
    </r>
    <r>
      <rPr>
        <b/>
        <sz val="12"/>
        <color theme="1"/>
        <rFont val="Times New Roman"/>
        <family val="1"/>
        <charset val="204"/>
      </rPr>
      <t xml:space="preserve"> нестабилизированном состоянии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несвязные грунты</t>
    </r>
    <r>
      <rPr>
        <sz val="12"/>
        <color theme="1"/>
        <rFont val="Times New Roman"/>
        <family val="1"/>
        <charset val="204"/>
      </rPr>
      <t>)</t>
    </r>
  </si>
  <si>
    <r>
      <rPr>
        <b/>
        <sz val="12"/>
        <color theme="1"/>
        <rFont val="Times New Roman"/>
        <family val="1"/>
        <charset val="204"/>
      </rPr>
      <t>Недренированное испытани</t>
    </r>
    <r>
      <rPr>
        <sz val="12"/>
        <color theme="1"/>
        <rFont val="Times New Roman"/>
        <family val="1"/>
        <charset val="204"/>
      </rPr>
      <t xml:space="preserve">е (без отжатая воды из образца) - для определения характеристик прочности водонасыщенных (Sг &gt; 0,85) </t>
    </r>
    <r>
      <rPr>
        <b/>
        <sz val="12"/>
        <color theme="1"/>
        <rFont val="Times New Roman"/>
        <family val="1"/>
        <charset val="204"/>
      </rPr>
      <t xml:space="preserve">пылевато-глинистых и биогенных грунтов </t>
    </r>
    <r>
      <rPr>
        <sz val="12"/>
        <color theme="1"/>
        <rFont val="Times New Roman"/>
        <family val="1"/>
        <charset val="204"/>
      </rPr>
      <t xml:space="preserve">в </t>
    </r>
    <r>
      <rPr>
        <b/>
        <sz val="12"/>
        <color theme="1"/>
        <rFont val="Times New Roman"/>
        <family val="1"/>
        <charset val="204"/>
      </rPr>
      <t>нестабилизированном состоянии (несвязные грунты</t>
    </r>
    <r>
      <rPr>
        <sz val="12"/>
        <color theme="1"/>
        <rFont val="Times New Roman"/>
        <family val="1"/>
        <charset val="204"/>
      </rPr>
      <t>)</t>
    </r>
  </si>
  <si>
    <t>1.3. Цены на определение характеристик прочности и деформируемости грунтов при трехосном сжатии</t>
  </si>
  <si>
    <t>Плотность влажного грунта методом гидростатического взвешивания с парафинированием</t>
  </si>
  <si>
    <r>
      <t xml:space="preserve">табл. 62 </t>
    </r>
    <r>
      <rPr>
        <sz val="12"/>
        <color theme="1"/>
        <rFont val="Calibri"/>
        <family val="2"/>
        <charset val="204"/>
      </rPr>
      <t>§ 3</t>
    </r>
  </si>
  <si>
    <t>Плотность образца правильной формы</t>
  </si>
  <si>
    <t>Плотность частиц пикнометрическим методом</t>
  </si>
  <si>
    <t>Водопоглощение</t>
  </si>
  <si>
    <t>табл. 67 § 1</t>
  </si>
  <si>
    <t>табл. 67 § 2</t>
  </si>
  <si>
    <t>табл. 67 § 3</t>
  </si>
  <si>
    <t>табл. 67 § 4</t>
  </si>
  <si>
    <t>табл. 67 § 5</t>
  </si>
  <si>
    <t>табл. 67 § 6</t>
  </si>
  <si>
    <t>Разделка камня, изготовление образца неправильной формы</t>
  </si>
  <si>
    <t>табл. 67 § 7</t>
  </si>
  <si>
    <t>Шлифовка двух граней образца неправильной формы</t>
  </si>
  <si>
    <t>табл. 67 § 8</t>
  </si>
  <si>
    <t>табл. 67 § 9</t>
  </si>
  <si>
    <t>табл. 67 § 10</t>
  </si>
  <si>
    <t>Пористость (расчетом)</t>
  </si>
  <si>
    <t>табл. 67 § 11</t>
  </si>
  <si>
    <t>табл. 67 § 12</t>
  </si>
  <si>
    <t>табл. 67 § 13</t>
  </si>
  <si>
    <t>табл. 67 § 14</t>
  </si>
  <si>
    <t>табл. 67 § 15</t>
  </si>
  <si>
    <t>табл. 67 § 16</t>
  </si>
  <si>
    <t>табл. 67 § 17</t>
  </si>
  <si>
    <t>табл. 67 § 18</t>
  </si>
  <si>
    <t>табл. 67 § 19</t>
  </si>
  <si>
    <t>табл. 68 § 1</t>
  </si>
  <si>
    <t>табл. 68 § 2</t>
  </si>
  <si>
    <t>табл. 68 § 3</t>
  </si>
  <si>
    <t>табл. 68 § 4</t>
  </si>
  <si>
    <t>табл. 68 § 5</t>
  </si>
  <si>
    <t>табл. 69 § 1</t>
  </si>
  <si>
    <t>табл. 69 § 2</t>
  </si>
  <si>
    <t>табл. 69 § 6</t>
  </si>
  <si>
    <t>Гигроскопическая влажность</t>
  </si>
  <si>
    <t>табл. 70 § 12</t>
  </si>
  <si>
    <t>табл. 70 § 83</t>
  </si>
  <si>
    <t>табл. 70 § 84</t>
  </si>
  <si>
    <t>табл. 71 § 5</t>
  </si>
  <si>
    <t>табл. 71 § 6</t>
  </si>
  <si>
    <t>табл. 71 § 10</t>
  </si>
  <si>
    <t>табл. 73 § 2</t>
  </si>
  <si>
    <t>табл. 75 § 5</t>
  </si>
  <si>
    <t>табл. 75 § 9</t>
  </si>
  <si>
    <t>табл. 75 § 4</t>
  </si>
  <si>
    <t>табл. 71 § 1</t>
  </si>
  <si>
    <t>табл.70 § 84                                                                    табл.71 § 10                                                                      табл.74 § 14</t>
  </si>
  <si>
    <t>табл. 67 § 20</t>
  </si>
  <si>
    <t>табл. 68 § 6</t>
  </si>
  <si>
    <t>табл. 68 § 7</t>
  </si>
  <si>
    <t>табл. 68 § 8</t>
  </si>
  <si>
    <t>табл. 68 § 9</t>
  </si>
  <si>
    <r>
      <t xml:space="preserve">Предварительное уплотнение супесчаных грунтов перед </t>
    </r>
    <r>
      <rPr>
        <b/>
        <sz val="12"/>
        <color theme="1"/>
        <rFont val="Times New Roman"/>
        <family val="1"/>
        <charset val="204"/>
      </rPr>
      <t>срезом</t>
    </r>
  </si>
  <si>
    <r>
      <t xml:space="preserve">Предварительное уплотнение песчаных грунтов перед </t>
    </r>
    <r>
      <rPr>
        <b/>
        <sz val="12"/>
        <color theme="1"/>
        <rFont val="Times New Roman"/>
        <family val="1"/>
        <charset val="204"/>
      </rPr>
      <t>срезом</t>
    </r>
  </si>
  <si>
    <r>
      <rPr>
        <b/>
        <sz val="12"/>
        <color theme="1"/>
        <rFont val="Times New Roman"/>
        <family val="1"/>
        <charset val="204"/>
      </rPr>
      <t xml:space="preserve">Предел прочности </t>
    </r>
    <r>
      <rPr>
        <sz val="12"/>
        <color theme="1"/>
        <rFont val="Times New Roman"/>
        <family val="1"/>
        <charset val="204"/>
      </rPr>
      <t>при сжатии в естественном, или воздушно-сухом, или водонасыщенном состоянии</t>
    </r>
  </si>
  <si>
    <r>
      <rPr>
        <b/>
        <sz val="12"/>
        <color theme="1"/>
        <rFont val="Times New Roman"/>
        <family val="1"/>
        <charset val="204"/>
      </rPr>
      <t>Предел прочности</t>
    </r>
    <r>
      <rPr>
        <sz val="12"/>
        <color theme="1"/>
        <rFont val="Times New Roman"/>
        <family val="1"/>
        <charset val="204"/>
      </rPr>
      <t xml:space="preserve"> при растяжении</t>
    </r>
    <r>
      <rPr>
        <b/>
        <sz val="12"/>
        <color theme="1"/>
        <rFont val="Times New Roman"/>
        <family val="1"/>
        <charset val="204"/>
      </rPr>
      <t xml:space="preserve"> методом скола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</si>
  <si>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кубика</t>
    </r>
    <r>
      <rPr>
        <sz val="12"/>
        <color theme="1"/>
        <rFont val="Times New Roman"/>
        <family val="1"/>
        <charset val="204"/>
      </rPr>
      <t xml:space="preserve"> размером 5×5×5 см со шлифовкой граней из</t>
    </r>
    <r>
      <rPr>
        <b/>
        <sz val="12"/>
        <color theme="1"/>
        <rFont val="Times New Roman"/>
        <family val="1"/>
        <charset val="204"/>
      </rPr>
      <t xml:space="preserve"> прочных пород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</si>
  <si>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 xml:space="preserve">кубика </t>
    </r>
    <r>
      <rPr>
        <sz val="12"/>
        <color theme="1"/>
        <rFont val="Times New Roman"/>
        <family val="1"/>
        <charset val="204"/>
      </rPr>
      <t xml:space="preserve">размером 5×5×5 см со шлифовкой граней из пород </t>
    </r>
    <r>
      <rPr>
        <b/>
        <sz val="12"/>
        <color theme="1"/>
        <rFont val="Times New Roman"/>
        <family val="1"/>
        <charset val="204"/>
      </rPr>
      <t>средней прочности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</si>
  <si>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кубика</t>
    </r>
    <r>
      <rPr>
        <sz val="12"/>
        <color theme="1"/>
        <rFont val="Times New Roman"/>
        <family val="1"/>
        <charset val="204"/>
      </rPr>
      <t xml:space="preserve"> размером 5×5×5 см со шлифовкой граней из </t>
    </r>
    <r>
      <rPr>
        <b/>
        <sz val="12"/>
        <color theme="1"/>
        <rFont val="Times New Roman"/>
        <family val="1"/>
        <charset val="204"/>
      </rPr>
      <t>слабых пород содержащих прочные включения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</si>
  <si>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кубика</t>
    </r>
    <r>
      <rPr>
        <sz val="12"/>
        <color theme="1"/>
        <rFont val="Times New Roman"/>
        <family val="1"/>
        <charset val="204"/>
      </rPr>
      <t xml:space="preserve"> размером 5×5×5 см со шлифовкой граней из </t>
    </r>
    <r>
      <rPr>
        <b/>
        <sz val="12"/>
        <color theme="1"/>
        <rFont val="Times New Roman"/>
        <family val="1"/>
        <charset val="204"/>
      </rPr>
      <t>слабых пород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</si>
  <si>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призмы</t>
    </r>
    <r>
      <rPr>
        <sz val="12"/>
        <color theme="1"/>
        <rFont val="Times New Roman"/>
        <family val="1"/>
        <charset val="204"/>
      </rPr>
      <t xml:space="preserve"> размером 5×5×12,5 см со шлифовкой граней из </t>
    </r>
    <r>
      <rPr>
        <b/>
        <sz val="12"/>
        <color theme="1"/>
        <rFont val="Times New Roman"/>
        <family val="1"/>
        <charset val="204"/>
      </rPr>
      <t>прочных пород</t>
    </r>
  </si>
  <si>
    <r>
      <t>Изготовление</t>
    </r>
    <r>
      <rPr>
        <b/>
        <sz val="12"/>
        <color theme="1"/>
        <rFont val="Times New Roman"/>
        <family val="1"/>
        <charset val="204"/>
      </rPr>
      <t xml:space="preserve"> призмы</t>
    </r>
    <r>
      <rPr>
        <sz val="12"/>
        <color theme="1"/>
        <rFont val="Times New Roman"/>
        <family val="1"/>
        <charset val="204"/>
      </rPr>
      <t xml:space="preserve"> размером 5×5×12,5 см со шлифовкой граней из </t>
    </r>
    <r>
      <rPr>
        <b/>
        <sz val="12"/>
        <color theme="1"/>
        <rFont val="Times New Roman"/>
        <family val="1"/>
        <charset val="204"/>
      </rPr>
      <t>пород средней прочности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</si>
  <si>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призмы</t>
    </r>
    <r>
      <rPr>
        <sz val="12"/>
        <color theme="1"/>
        <rFont val="Times New Roman"/>
        <family val="1"/>
        <charset val="204"/>
      </rPr>
      <t xml:space="preserve"> размером 5×5×12,5 см со шлифовкой граней из </t>
    </r>
    <r>
      <rPr>
        <b/>
        <sz val="12"/>
        <color theme="1"/>
        <rFont val="Times New Roman"/>
        <family val="1"/>
        <charset val="204"/>
      </rPr>
      <t>слабых пород содержащих прочные включения</t>
    </r>
  </si>
  <si>
    <r>
      <t xml:space="preserve">Изготовление </t>
    </r>
    <r>
      <rPr>
        <b/>
        <sz val="12"/>
        <color theme="1"/>
        <rFont val="Times New Roman"/>
        <family val="1"/>
        <charset val="204"/>
      </rPr>
      <t>призмы</t>
    </r>
    <r>
      <rPr>
        <sz val="12"/>
        <color theme="1"/>
        <rFont val="Times New Roman"/>
        <family val="1"/>
        <charset val="204"/>
      </rPr>
      <t xml:space="preserve"> размером 5×5×12,5 см со шлифовкой граней из </t>
    </r>
    <r>
      <rPr>
        <b/>
        <sz val="12"/>
        <color theme="1"/>
        <rFont val="Times New Roman"/>
        <family val="1"/>
        <charset val="204"/>
      </rPr>
      <t>слабых пород</t>
    </r>
  </si>
  <si>
    <r>
      <t xml:space="preserve">Наклейка </t>
    </r>
    <r>
      <rPr>
        <b/>
        <sz val="12"/>
        <color theme="1"/>
        <rFont val="Times New Roman"/>
        <family val="1"/>
        <charset val="204"/>
      </rPr>
      <t>тензодатчиков</t>
    </r>
    <r>
      <rPr>
        <sz val="12"/>
        <color theme="1"/>
        <rFont val="Times New Roman"/>
        <family val="1"/>
        <charset val="204"/>
      </rPr>
      <t xml:space="preserve"> на образец, распайка выводов </t>
    </r>
    <r>
      <rPr>
        <b/>
        <sz val="12"/>
        <color theme="1"/>
        <rFont val="Times New Roman"/>
        <family val="1"/>
        <charset val="204"/>
      </rPr>
      <t>тензодатчиков</t>
    </r>
  </si>
  <si>
    <r>
      <t xml:space="preserve">Сокращенный комплекс определений физических свойств </t>
    </r>
    <r>
      <rPr>
        <b/>
        <sz val="12"/>
        <color theme="1"/>
        <rFont val="Times New Roman"/>
        <family val="1"/>
        <charset val="204"/>
      </rPr>
      <t>скальных и полускальных грунтов</t>
    </r>
  </si>
  <si>
    <r>
      <t xml:space="preserve">Полный комплекс определений физических свойств и механической прочности </t>
    </r>
    <r>
      <rPr>
        <b/>
        <sz val="12"/>
        <color theme="1"/>
        <rFont val="Times New Roman"/>
        <family val="1"/>
        <charset val="204"/>
      </rPr>
      <t>прочных пород</t>
    </r>
  </si>
  <si>
    <r>
      <t>Полный комплекс определений физических свойств и механической прочности пород</t>
    </r>
    <r>
      <rPr>
        <b/>
        <sz val="12"/>
        <color theme="1"/>
        <rFont val="Times New Roman"/>
        <family val="1"/>
        <charset val="204"/>
      </rPr>
      <t xml:space="preserve"> средней прочности</t>
    </r>
  </si>
  <si>
    <r>
      <t xml:space="preserve">Полный комплекс определений физических свойств и механической прочности </t>
    </r>
    <r>
      <rPr>
        <b/>
        <sz val="12"/>
        <color theme="1"/>
        <rFont val="Times New Roman"/>
        <family val="1"/>
        <charset val="204"/>
      </rPr>
      <t>слабых пород с прочными включениями</t>
    </r>
  </si>
  <si>
    <r>
      <t>Полный комплекс определений физических свойств и механической прочности</t>
    </r>
    <r>
      <rPr>
        <b/>
        <sz val="12"/>
        <color theme="1"/>
        <rFont val="Times New Roman"/>
        <family val="1"/>
        <charset val="204"/>
      </rPr>
      <t xml:space="preserve"> слабых пород</t>
    </r>
  </si>
  <si>
    <r>
      <t xml:space="preserve">Полный комплекс определений физических свойств, механической прочности и деформационных характеристик </t>
    </r>
    <r>
      <rPr>
        <b/>
        <sz val="12"/>
        <color theme="1"/>
        <rFont val="Times New Roman"/>
        <family val="1"/>
        <charset val="204"/>
      </rPr>
      <t>прочных пород</t>
    </r>
  </si>
  <si>
    <r>
      <t xml:space="preserve">Полный комплекс определений физических свойств, механической прочности и деформационных характеристик </t>
    </r>
    <r>
      <rPr>
        <b/>
        <sz val="12"/>
        <color theme="1"/>
        <rFont val="Times New Roman"/>
        <family val="1"/>
        <charset val="204"/>
      </rPr>
      <t>пород средней прочности</t>
    </r>
  </si>
  <si>
    <r>
      <t xml:space="preserve">Полный комплекс определений физических свойств, механической прочности и деформационных характеристик </t>
    </r>
    <r>
      <rPr>
        <b/>
        <sz val="12"/>
        <color theme="1"/>
        <rFont val="Times New Roman"/>
        <family val="1"/>
        <charset val="204"/>
      </rPr>
      <t>слабых пород с прочными включениями</t>
    </r>
  </si>
  <si>
    <r>
      <t xml:space="preserve">Полный комплекс определений физических свойств, механической прочности и деформационных характеристик </t>
    </r>
    <r>
      <rPr>
        <b/>
        <sz val="12"/>
        <color theme="1"/>
        <rFont val="Times New Roman"/>
        <family val="1"/>
        <charset val="204"/>
      </rPr>
      <t>слабых пород</t>
    </r>
  </si>
  <si>
    <r>
      <t xml:space="preserve">Приготовление </t>
    </r>
    <r>
      <rPr>
        <b/>
        <sz val="12"/>
        <color theme="1"/>
        <rFont val="Times New Roman"/>
        <family val="1"/>
        <charset val="204"/>
      </rPr>
      <t>водной вытяжки</t>
    </r>
  </si>
  <si>
    <r>
      <t>Приготовление</t>
    </r>
    <r>
      <rPr>
        <b/>
        <sz val="12"/>
        <color theme="1"/>
        <rFont val="Times New Roman"/>
        <family val="1"/>
        <charset val="204"/>
      </rPr>
      <t xml:space="preserve"> солянокислой вытяжки</t>
    </r>
  </si>
  <si>
    <r>
      <t>Анализ</t>
    </r>
    <r>
      <rPr>
        <b/>
        <sz val="12"/>
        <color theme="1"/>
        <rFont val="Times New Roman"/>
        <family val="1"/>
        <charset val="204"/>
      </rPr>
      <t xml:space="preserve"> солянокислой вытяжки</t>
    </r>
  </si>
  <si>
    <r>
      <t>Ускоренный анализ к</t>
    </r>
    <r>
      <rPr>
        <b/>
        <sz val="12"/>
        <color theme="1"/>
        <rFont val="Times New Roman"/>
        <family val="1"/>
        <charset val="204"/>
      </rPr>
      <t>арбонатных пород</t>
    </r>
  </si>
  <si>
    <r>
      <t xml:space="preserve">Сокращенный анализ </t>
    </r>
    <r>
      <rPr>
        <b/>
        <sz val="12"/>
        <color theme="1"/>
        <rFont val="Times New Roman"/>
        <family val="1"/>
        <charset val="204"/>
      </rPr>
      <t>солянокислой вытяжки</t>
    </r>
  </si>
  <si>
    <r>
      <t xml:space="preserve">Ускоренный анализ </t>
    </r>
    <r>
      <rPr>
        <b/>
        <sz val="12"/>
        <color theme="1"/>
        <rFont val="Times New Roman"/>
        <family val="1"/>
        <charset val="204"/>
      </rPr>
      <t>карбонатных пород</t>
    </r>
    <r>
      <rPr>
        <sz val="12"/>
        <color theme="1"/>
        <rFont val="Times New Roman"/>
        <family val="1"/>
        <charset val="204"/>
      </rPr>
      <t xml:space="preserve"> с пробоподготовкой и построением градуировочных графиков</t>
    </r>
  </si>
  <si>
    <r>
      <t>Стандартный (типовой)</t>
    </r>
    <r>
      <rPr>
        <b/>
        <sz val="12"/>
        <color theme="1"/>
        <rFont val="Times New Roman"/>
        <family val="1"/>
        <charset val="204"/>
      </rPr>
      <t xml:space="preserve"> анализ воды</t>
    </r>
  </si>
  <si>
    <r>
      <t xml:space="preserve">Коррозионная активность </t>
    </r>
    <r>
      <rPr>
        <b/>
        <sz val="12"/>
        <color theme="1"/>
        <rFont val="Times New Roman"/>
        <family val="1"/>
        <charset val="204"/>
      </rPr>
      <t>грунтовых вод</t>
    </r>
    <r>
      <rPr>
        <sz val="12"/>
        <color theme="1"/>
        <rFont val="Times New Roman"/>
        <family val="1"/>
        <charset val="204"/>
      </rPr>
      <t xml:space="preserve"> по отношению к </t>
    </r>
    <r>
      <rPr>
        <b/>
        <sz val="12"/>
        <color theme="1"/>
        <rFont val="Times New Roman"/>
        <family val="1"/>
        <charset val="204"/>
      </rPr>
      <t>бетону</t>
    </r>
  </si>
  <si>
    <r>
      <t>Коррозионная активность</t>
    </r>
    <r>
      <rPr>
        <b/>
        <sz val="12"/>
        <color theme="1"/>
        <rFont val="Times New Roman"/>
        <family val="1"/>
        <charset val="204"/>
      </rPr>
      <t xml:space="preserve"> грунтовых и других вод</t>
    </r>
    <r>
      <rPr>
        <sz val="12"/>
        <color theme="1"/>
        <rFont val="Times New Roman"/>
        <family val="1"/>
        <charset val="204"/>
      </rPr>
      <t xml:space="preserve"> по отношению к</t>
    </r>
    <r>
      <rPr>
        <b/>
        <sz val="12"/>
        <color theme="1"/>
        <rFont val="Times New Roman"/>
        <family val="1"/>
        <charset val="204"/>
      </rPr>
      <t xml:space="preserve"> стали</t>
    </r>
  </si>
  <si>
    <r>
      <t>Коррозионная активность</t>
    </r>
    <r>
      <rPr>
        <b/>
        <sz val="12"/>
        <color theme="1"/>
        <rFont val="Times New Roman"/>
        <family val="1"/>
        <charset val="204"/>
      </rPr>
      <t xml:space="preserve"> грунтов</t>
    </r>
    <r>
      <rPr>
        <sz val="12"/>
        <color theme="1"/>
        <rFont val="Times New Roman"/>
        <family val="1"/>
        <charset val="204"/>
      </rPr>
      <t xml:space="preserve"> по отношению к</t>
    </r>
    <r>
      <rPr>
        <b/>
        <sz val="12"/>
        <color theme="1"/>
        <rFont val="Times New Roman"/>
        <family val="1"/>
        <charset val="204"/>
      </rPr>
      <t xml:space="preserve"> бетону</t>
    </r>
  </si>
  <si>
    <r>
      <t xml:space="preserve">Коррозионная активность </t>
    </r>
    <r>
      <rPr>
        <b/>
        <sz val="12"/>
        <color theme="1"/>
        <rFont val="Times New Roman"/>
        <family val="1"/>
        <charset val="204"/>
      </rPr>
      <t>грунтов</t>
    </r>
    <r>
      <rPr>
        <sz val="12"/>
        <color theme="1"/>
        <rFont val="Times New Roman"/>
        <family val="1"/>
        <charset val="204"/>
      </rPr>
      <t xml:space="preserve"> по отношению к </t>
    </r>
    <r>
      <rPr>
        <b/>
        <sz val="12"/>
        <color theme="1"/>
        <rFont val="Times New Roman"/>
        <family val="1"/>
        <charset val="204"/>
      </rPr>
      <t>стали</t>
    </r>
  </si>
  <si>
    <r>
      <t xml:space="preserve">Плотность влажного грунта методом </t>
    </r>
    <r>
      <rPr>
        <b/>
        <sz val="12"/>
        <color theme="1"/>
        <rFont val="Times New Roman"/>
        <family val="1"/>
        <charset val="204"/>
      </rPr>
      <t xml:space="preserve">режущего кольца </t>
    </r>
  </si>
  <si>
    <r>
      <t>Плотность частиц грунта</t>
    </r>
    <r>
      <rPr>
        <b/>
        <sz val="12"/>
        <color theme="1"/>
        <rFont val="Times New Roman"/>
        <family val="1"/>
        <charset val="204"/>
      </rPr>
      <t xml:space="preserve"> пикнометрическим методом</t>
    </r>
  </si>
  <si>
    <r>
      <t xml:space="preserve">Плотность влажного грунта методом гидростатического взвешивания с </t>
    </r>
    <r>
      <rPr>
        <b/>
        <sz val="12"/>
        <color theme="1"/>
        <rFont val="Times New Roman"/>
        <family val="1"/>
        <charset val="204"/>
      </rPr>
      <t>парафинированием</t>
    </r>
  </si>
  <si>
    <r>
      <t>Гранулометрический анализ ситовым методом с разделением на фракции от</t>
    </r>
    <r>
      <rPr>
        <b/>
        <sz val="12"/>
        <color theme="1"/>
        <rFont val="Times New Roman"/>
        <family val="1"/>
        <charset val="204"/>
      </rPr>
      <t xml:space="preserve"> 10 до 0,1 мм</t>
    </r>
  </si>
  <si>
    <r>
      <t>Гранулометрический анализ ситовым методом и методом пипетки с разделением на фракции от</t>
    </r>
    <r>
      <rPr>
        <b/>
        <sz val="12"/>
        <color theme="1"/>
        <rFont val="Times New Roman"/>
        <family val="1"/>
        <charset val="204"/>
      </rPr>
      <t xml:space="preserve"> 10 до 0,001 мм</t>
    </r>
  </si>
  <si>
    <r>
      <t xml:space="preserve">Полный комплекс определений физических свойств для грунтов с включениями частиц диаметром </t>
    </r>
    <r>
      <rPr>
        <b/>
        <sz val="12"/>
        <color theme="1"/>
        <rFont val="Times New Roman"/>
        <family val="1"/>
        <charset val="204"/>
      </rPr>
      <t>более 1 мм (свыше 10%)</t>
    </r>
  </si>
  <si>
    <r>
      <t xml:space="preserve">Комплекс определений оптимальной влажности и максимальной плотности грунта </t>
    </r>
    <r>
      <rPr>
        <b/>
        <sz val="12"/>
        <color theme="1"/>
        <rFont val="Times New Roman"/>
        <family val="1"/>
        <charset val="204"/>
      </rPr>
      <t>(стандартное уплотнение</t>
    </r>
    <r>
      <rPr>
        <sz val="12"/>
        <color theme="1"/>
        <rFont val="Times New Roman"/>
        <family val="1"/>
        <charset val="204"/>
      </rPr>
      <t>)</t>
    </r>
  </si>
  <si>
    <r>
      <t xml:space="preserve">Коэффициент фильтрации </t>
    </r>
    <r>
      <rPr>
        <b/>
        <sz val="12"/>
        <color theme="1"/>
        <rFont val="Times New Roman"/>
        <family val="1"/>
        <charset val="204"/>
      </rPr>
      <t>связных грунтов</t>
    </r>
  </si>
  <si>
    <r>
      <t>Определение процентного одержания</t>
    </r>
    <r>
      <rPr>
        <b/>
        <sz val="12"/>
        <color theme="1"/>
        <rFont val="Times New Roman"/>
        <family val="1"/>
        <charset val="204"/>
      </rPr>
      <t xml:space="preserve"> органического вещества </t>
    </r>
    <r>
      <rPr>
        <sz val="12"/>
        <color theme="1"/>
        <rFont val="Times New Roman"/>
        <family val="1"/>
        <charset val="204"/>
      </rPr>
      <t xml:space="preserve"> методом прокаливания</t>
    </r>
  </si>
  <si>
    <r>
      <rPr>
        <b/>
        <sz val="12"/>
        <color theme="1"/>
        <rFont val="Times New Roman"/>
        <family val="1"/>
        <charset val="204"/>
      </rPr>
      <t>Степень набухания</t>
    </r>
    <r>
      <rPr>
        <sz val="12"/>
        <color theme="1"/>
        <rFont val="Times New Roman"/>
        <family val="1"/>
        <charset val="204"/>
      </rPr>
      <t xml:space="preserve"> в приборе Васильева с наблюдением за стабилизацией деформации при</t>
    </r>
    <r>
      <rPr>
        <b/>
        <sz val="12"/>
        <color theme="1"/>
        <rFont val="Times New Roman"/>
        <family val="1"/>
        <charset val="204"/>
      </rPr>
      <t xml:space="preserve"> ненарушенной структуре</t>
    </r>
  </si>
  <si>
    <r>
      <rPr>
        <b/>
        <sz val="12"/>
        <color theme="1"/>
        <rFont val="Times New Roman"/>
        <family val="1"/>
        <charset val="204"/>
      </rPr>
      <t>Степень набухания</t>
    </r>
    <r>
      <rPr>
        <sz val="12"/>
        <color theme="1"/>
        <rFont val="Times New Roman"/>
        <family val="1"/>
        <charset val="204"/>
      </rPr>
      <t xml:space="preserve"> в приборе Васильева с наблюдением за стабилизацией деформации при </t>
    </r>
    <r>
      <rPr>
        <b/>
        <sz val="12"/>
        <color theme="1"/>
        <rFont val="Times New Roman"/>
        <family val="1"/>
        <charset val="204"/>
      </rPr>
      <t>нарушенной структуре</t>
    </r>
  </si>
  <si>
    <r>
      <t xml:space="preserve">Консистенция при </t>
    </r>
    <r>
      <rPr>
        <b/>
        <sz val="12"/>
        <color theme="1"/>
        <rFont val="Times New Roman"/>
        <family val="1"/>
        <charset val="204"/>
      </rPr>
      <t>нарушенной</t>
    </r>
    <r>
      <rPr>
        <sz val="12"/>
        <color theme="1"/>
        <rFont val="Times New Roman"/>
        <family val="1"/>
        <charset val="204"/>
      </rPr>
      <t xml:space="preserve"> структуре</t>
    </r>
  </si>
  <si>
    <r>
      <t>Консистенция при</t>
    </r>
    <r>
      <rPr>
        <b/>
        <sz val="12"/>
        <color theme="1"/>
        <rFont val="Times New Roman"/>
        <family val="1"/>
        <charset val="204"/>
      </rPr>
      <t xml:space="preserve"> ненарушенной </t>
    </r>
    <r>
      <rPr>
        <sz val="12"/>
        <color theme="1"/>
        <rFont val="Times New Roman"/>
        <family val="1"/>
        <charset val="204"/>
      </rPr>
      <t>структуре</t>
    </r>
  </si>
  <si>
    <r>
      <rPr>
        <b/>
        <sz val="12"/>
        <color theme="1"/>
        <rFont val="Times New Roman"/>
        <family val="1"/>
        <charset val="204"/>
      </rPr>
      <t>Давление набухания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ненарушенной</t>
    </r>
    <r>
      <rPr>
        <sz val="12"/>
        <color theme="1"/>
        <rFont val="Times New Roman"/>
        <family val="1"/>
        <charset val="204"/>
      </rPr>
      <t xml:space="preserve"> структуре, наблюдение деформации набухания под нагрузкой</t>
    </r>
    <r>
      <rPr>
        <b/>
        <sz val="12"/>
        <color theme="1"/>
        <rFont val="Times New Roman"/>
        <family val="1"/>
        <charset val="204"/>
      </rPr>
      <t xml:space="preserve"> (1 кольцо)</t>
    </r>
  </si>
  <si>
    <r>
      <rPr>
        <b/>
        <sz val="12"/>
        <color theme="1"/>
        <rFont val="Times New Roman"/>
        <family val="1"/>
        <charset val="204"/>
      </rPr>
      <t>Давление набухания</t>
    </r>
    <r>
      <rPr>
        <sz val="12"/>
        <color theme="1"/>
        <rFont val="Times New Roman"/>
        <family val="1"/>
        <charset val="204"/>
      </rPr>
      <t xml:space="preserve"> при</t>
    </r>
    <r>
      <rPr>
        <b/>
        <sz val="12"/>
        <color theme="1"/>
        <rFont val="Times New Roman"/>
        <family val="1"/>
        <charset val="204"/>
      </rPr>
      <t xml:space="preserve"> нарушенной структуре</t>
    </r>
    <r>
      <rPr>
        <sz val="12"/>
        <color theme="1"/>
        <rFont val="Times New Roman"/>
        <family val="1"/>
        <charset val="204"/>
      </rPr>
      <t xml:space="preserve">, наблюдение деформации набухания под нагрузкой </t>
    </r>
    <r>
      <rPr>
        <b/>
        <sz val="12"/>
        <color theme="1"/>
        <rFont val="Times New Roman"/>
        <family val="1"/>
        <charset val="204"/>
      </rPr>
      <t>(1 кольцо)</t>
    </r>
  </si>
  <si>
    <r>
      <t>Объемная и линейная</t>
    </r>
    <r>
      <rPr>
        <b/>
        <sz val="12"/>
        <color theme="1"/>
        <rFont val="Times New Roman"/>
        <family val="1"/>
        <charset val="204"/>
      </rPr>
      <t xml:space="preserve"> усадки </t>
    </r>
    <r>
      <rPr>
        <sz val="12"/>
        <color theme="1"/>
        <rFont val="Times New Roman"/>
        <family val="1"/>
        <charset val="204"/>
      </rPr>
      <t>при</t>
    </r>
    <r>
      <rPr>
        <b/>
        <sz val="12"/>
        <color theme="1"/>
        <rFont val="Times New Roman"/>
        <family val="1"/>
        <charset val="204"/>
      </rPr>
      <t xml:space="preserve"> ненарушенной</t>
    </r>
    <r>
      <rPr>
        <sz val="12"/>
        <color theme="1"/>
        <rFont val="Times New Roman"/>
        <family val="1"/>
        <charset val="204"/>
      </rPr>
      <t xml:space="preserve"> структуре</t>
    </r>
  </si>
  <si>
    <r>
      <t xml:space="preserve">Объемная и линейная </t>
    </r>
    <r>
      <rPr>
        <b/>
        <sz val="12"/>
        <color theme="1"/>
        <rFont val="Times New Roman"/>
        <family val="1"/>
        <charset val="204"/>
      </rPr>
      <t>усадки</t>
    </r>
    <r>
      <rPr>
        <sz val="12"/>
        <color theme="1"/>
        <rFont val="Times New Roman"/>
        <family val="1"/>
        <charset val="204"/>
      </rPr>
      <t xml:space="preserve"> при </t>
    </r>
    <r>
      <rPr>
        <b/>
        <sz val="12"/>
        <color theme="1"/>
        <rFont val="Times New Roman"/>
        <family val="1"/>
        <charset val="204"/>
      </rPr>
      <t>нарушенной</t>
    </r>
    <r>
      <rPr>
        <sz val="12"/>
        <color theme="1"/>
        <rFont val="Times New Roman"/>
        <family val="1"/>
        <charset val="204"/>
      </rPr>
      <t xml:space="preserve"> структуре</t>
    </r>
  </si>
  <si>
    <r>
      <t xml:space="preserve">Опробование на </t>
    </r>
    <r>
      <rPr>
        <b/>
        <sz val="12"/>
        <color theme="1"/>
        <rFont val="Times New Roman"/>
        <family val="1"/>
        <charset val="204"/>
      </rPr>
      <t>карбонатность</t>
    </r>
  </si>
  <si>
    <r>
      <t xml:space="preserve">Наблюдения за </t>
    </r>
    <r>
      <rPr>
        <b/>
        <sz val="12"/>
        <color theme="1"/>
        <rFont val="Times New Roman"/>
        <family val="1"/>
        <charset val="204"/>
      </rPr>
      <t xml:space="preserve">консолидацией </t>
    </r>
    <r>
      <rPr>
        <sz val="12"/>
        <color theme="1"/>
        <rFont val="Times New Roman"/>
        <family val="1"/>
        <charset val="204"/>
      </rPr>
      <t xml:space="preserve">при </t>
    </r>
    <r>
      <rPr>
        <b/>
        <sz val="12"/>
        <color theme="1"/>
        <rFont val="Times New Roman"/>
        <family val="1"/>
        <charset val="204"/>
      </rPr>
      <t xml:space="preserve">компрессионных испытаниях </t>
    </r>
    <r>
      <rPr>
        <sz val="12"/>
        <color theme="1"/>
        <rFont val="Times New Roman"/>
        <family val="1"/>
        <charset val="204"/>
      </rPr>
      <t xml:space="preserve">под нагрузкой </t>
    </r>
    <r>
      <rPr>
        <b/>
        <sz val="12"/>
        <color theme="1"/>
        <rFont val="Times New Roman"/>
        <family val="1"/>
        <charset val="204"/>
      </rPr>
      <t xml:space="preserve">не выше 2,5 МПа </t>
    </r>
    <r>
      <rPr>
        <sz val="12"/>
        <color theme="1"/>
        <rFont val="Times New Roman"/>
        <family val="1"/>
        <charset val="204"/>
      </rPr>
      <t>(</t>
    </r>
    <r>
      <rPr>
        <b/>
        <sz val="12"/>
        <color theme="1"/>
        <rFont val="Times New Roman"/>
        <family val="1"/>
        <charset val="204"/>
      </rPr>
      <t>одна точка</t>
    </r>
    <r>
      <rPr>
        <sz val="12"/>
        <color theme="1"/>
        <rFont val="Times New Roman"/>
        <family val="1"/>
        <charset val="204"/>
      </rPr>
      <t>)</t>
    </r>
  </si>
  <si>
    <r>
      <t xml:space="preserve">Предварительное уплотнение глинистых грунтов перед </t>
    </r>
    <r>
      <rPr>
        <b/>
        <sz val="12"/>
        <color theme="1"/>
        <rFont val="Times New Roman"/>
        <family val="1"/>
        <charset val="204"/>
      </rPr>
      <t>срезом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1 кольцо</t>
    </r>
    <r>
      <rPr>
        <sz val="12"/>
        <color theme="1"/>
        <rFont val="Times New Roman"/>
        <family val="1"/>
        <charset val="204"/>
      </rPr>
      <t>)</t>
    </r>
  </si>
  <si>
    <r>
      <t>Сокращенный комплекс физико-механических свойств грунта</t>
    </r>
    <r>
      <rPr>
        <b/>
        <sz val="12"/>
        <color theme="1"/>
        <rFont val="Times New Roman"/>
        <family val="1"/>
        <charset val="204"/>
      </rPr>
      <t xml:space="preserve"> нарушенной</t>
    </r>
    <r>
      <rPr>
        <sz val="12"/>
        <color theme="1"/>
        <rFont val="Times New Roman"/>
        <family val="1"/>
        <charset val="204"/>
      </rPr>
      <t xml:space="preserve"> структуры с заданными влажностью и плотностью сухого грунта. </t>
    </r>
    <r>
      <rPr>
        <b/>
        <sz val="12"/>
        <color theme="1"/>
        <rFont val="Times New Roman"/>
        <family val="1"/>
        <charset val="204"/>
      </rPr>
      <t>Консолидированный сре</t>
    </r>
    <r>
      <rPr>
        <sz val="12"/>
        <color theme="1"/>
        <rFont val="Times New Roman"/>
        <family val="1"/>
        <charset val="204"/>
      </rPr>
      <t xml:space="preserve">з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</si>
  <si>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 xml:space="preserve">Сокращенный комплекс физико-механических свойств грунта </t>
    </r>
    <r>
      <rPr>
        <b/>
        <sz val="12"/>
        <color theme="1"/>
        <rFont val="Times New Roman"/>
        <family val="1"/>
        <charset val="204"/>
      </rPr>
      <t>нарушенной</t>
    </r>
    <r>
      <rPr>
        <sz val="12"/>
        <color theme="1"/>
        <rFont val="Times New Roman"/>
        <family val="1"/>
        <charset val="204"/>
      </rPr>
      <t xml:space="preserve"> структуры с заданными влажностью и плотностью сухого грунта. </t>
    </r>
    <r>
      <rPr>
        <b/>
        <sz val="12"/>
        <color theme="1"/>
        <rFont val="Times New Roman"/>
        <family val="1"/>
        <charset val="204"/>
      </rPr>
      <t>Неконсолидированный срез</t>
    </r>
    <r>
      <rPr>
        <sz val="12"/>
        <color theme="1"/>
        <rFont val="Times New Roman"/>
        <family val="1"/>
        <charset val="204"/>
      </rPr>
      <t xml:space="preserve"> под нагрузкой </t>
    </r>
    <r>
      <rPr>
        <b/>
        <sz val="12"/>
        <color theme="1"/>
        <rFont val="Times New Roman"/>
        <family val="1"/>
        <charset val="204"/>
      </rPr>
      <t>до 0,6 МПа</t>
    </r>
  </si>
  <si>
    <r>
      <t>Сокращенный комплекс физико-механических свойств грунта</t>
    </r>
    <r>
      <rPr>
        <b/>
        <sz val="12"/>
        <color theme="1"/>
        <rFont val="Times New Roman"/>
        <family val="1"/>
        <charset val="204"/>
      </rPr>
      <t xml:space="preserve"> нарушенной</t>
    </r>
    <r>
      <rPr>
        <sz val="12"/>
        <color theme="1"/>
        <rFont val="Times New Roman"/>
        <family val="1"/>
        <charset val="204"/>
      </rPr>
      <t xml:space="preserve"> структуры с заданной влажностью и плотностью сухого грунта при </t>
    </r>
    <r>
      <rPr>
        <b/>
        <sz val="12"/>
        <color theme="1"/>
        <rFont val="Times New Roman"/>
        <family val="1"/>
        <charset val="204"/>
      </rPr>
      <t xml:space="preserve">компрессионных испытаниях </t>
    </r>
    <r>
      <rPr>
        <sz val="12"/>
        <color theme="1"/>
        <rFont val="Times New Roman"/>
        <family val="1"/>
        <charset val="204"/>
      </rPr>
      <t>с нагрузками до</t>
    </r>
    <r>
      <rPr>
        <b/>
        <sz val="12"/>
        <color theme="1"/>
        <rFont val="Times New Roman"/>
        <family val="1"/>
        <charset val="204"/>
      </rPr>
      <t xml:space="preserve"> 0,6 МПа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Неконсолидированный срез</t>
    </r>
    <r>
      <rPr>
        <sz val="12"/>
        <color theme="1"/>
        <rFont val="Times New Roman"/>
        <family val="1"/>
        <charset val="204"/>
      </rPr>
      <t xml:space="preserve"> под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</si>
  <si>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t>То же, с нагрузкой до</t>
    </r>
    <r>
      <rPr>
        <b/>
        <sz val="12"/>
        <color theme="1"/>
        <rFont val="Times New Roman"/>
        <family val="1"/>
        <charset val="204"/>
      </rPr>
      <t xml:space="preserve"> 2,5 Мпа</t>
    </r>
  </si>
  <si>
    <r>
      <t xml:space="preserve">Полный комплекс физико-механических свойств грунта </t>
    </r>
    <r>
      <rPr>
        <b/>
        <sz val="12"/>
        <color theme="1"/>
        <rFont val="Times New Roman"/>
        <family val="1"/>
        <charset val="204"/>
      </rPr>
      <t>нарушенной</t>
    </r>
    <r>
      <rPr>
        <sz val="12"/>
        <color theme="1"/>
        <rFont val="Times New Roman"/>
        <family val="1"/>
        <charset val="204"/>
      </rPr>
      <t xml:space="preserve"> структуры с заданной влажностью и плотностью сухого грунта, с определением сопротивления грунта срезу (</t>
    </r>
    <r>
      <rPr>
        <b/>
        <sz val="12"/>
        <color theme="1"/>
        <rFont val="Times New Roman"/>
        <family val="1"/>
        <charset val="204"/>
      </rPr>
      <t>консолидированный срез</t>
    </r>
    <r>
      <rPr>
        <sz val="12"/>
        <color theme="1"/>
        <rFont val="Times New Roman"/>
        <family val="1"/>
        <charset val="204"/>
      </rPr>
      <t xml:space="preserve">) и </t>
    </r>
    <r>
      <rPr>
        <b/>
        <sz val="12"/>
        <color theme="1"/>
        <rFont val="Times New Roman"/>
        <family val="1"/>
        <charset val="204"/>
      </rPr>
      <t>компрессионными испытаниями</t>
    </r>
    <r>
      <rPr>
        <sz val="12"/>
        <color theme="1"/>
        <rFont val="Times New Roman"/>
        <family val="1"/>
        <charset val="204"/>
      </rPr>
      <t xml:space="preserve"> с нагрузкой до </t>
    </r>
    <r>
      <rPr>
        <b/>
        <sz val="12"/>
        <color theme="1"/>
        <rFont val="Times New Roman"/>
        <family val="1"/>
        <charset val="204"/>
      </rPr>
      <t>0,6 Мпа</t>
    </r>
  </si>
  <si>
    <r>
      <rPr>
        <b/>
        <sz val="12"/>
        <color theme="1"/>
        <rFont val="Times New Roman"/>
        <family val="1"/>
        <charset val="204"/>
      </rPr>
      <t>Угол</t>
    </r>
    <r>
      <rPr>
        <sz val="12"/>
        <color theme="1"/>
        <rFont val="Times New Roman"/>
        <family val="1"/>
        <charset val="204"/>
      </rPr>
      <t xml:space="preserve"> естественного откоса (в сухом состоянии или под водой)</t>
    </r>
  </si>
  <si>
    <r>
      <t xml:space="preserve">Коэффициент фильтрации </t>
    </r>
    <r>
      <rPr>
        <b/>
        <sz val="12"/>
        <color theme="1"/>
        <rFont val="Times New Roman"/>
        <family val="1"/>
        <charset val="204"/>
      </rPr>
      <t>песчаных грунтов</t>
    </r>
  </si>
  <si>
    <r>
      <t xml:space="preserve">Гранулометрический анализ ситовым методом с разделением на фракции от </t>
    </r>
    <r>
      <rPr>
        <b/>
        <sz val="12"/>
        <color theme="1"/>
        <rFont val="Times New Roman"/>
        <family val="1"/>
        <charset val="204"/>
      </rPr>
      <t>10 до 0,1 мм</t>
    </r>
  </si>
  <si>
    <r>
      <t xml:space="preserve">Гранулометрический анализ фракций </t>
    </r>
    <r>
      <rPr>
        <b/>
        <sz val="12"/>
        <color theme="1"/>
        <rFont val="Times New Roman"/>
        <family val="1"/>
        <charset val="204"/>
      </rPr>
      <t xml:space="preserve">меньше 0,1 мм </t>
    </r>
    <r>
      <rPr>
        <sz val="12"/>
        <color theme="1"/>
        <rFont val="Times New Roman"/>
        <family val="1"/>
        <charset val="204"/>
      </rPr>
      <t>методом ареометра (пипетки)</t>
    </r>
  </si>
  <si>
    <r>
      <t xml:space="preserve">Определение процентного одержания </t>
    </r>
    <r>
      <rPr>
        <b/>
        <sz val="12"/>
        <color theme="1"/>
        <rFont val="Times New Roman"/>
        <family val="1"/>
        <charset val="204"/>
      </rPr>
      <t xml:space="preserve">органического вещества </t>
    </r>
    <r>
      <rPr>
        <sz val="12"/>
        <color theme="1"/>
        <rFont val="Times New Roman"/>
        <family val="1"/>
        <charset val="204"/>
      </rPr>
      <t xml:space="preserve"> методом прокаливания</t>
    </r>
  </si>
  <si>
    <r>
      <t xml:space="preserve">Полный, комплекс определений физических свойств </t>
    </r>
    <r>
      <rPr>
        <b/>
        <sz val="12"/>
        <color theme="1"/>
        <rFont val="Times New Roman"/>
        <family val="1"/>
        <charset val="204"/>
      </rPr>
      <t>песчаных грунтов</t>
    </r>
  </si>
  <si>
    <r>
      <rPr>
        <b/>
        <sz val="12"/>
        <color theme="1"/>
        <rFont val="Times New Roman"/>
        <family val="1"/>
        <charset val="204"/>
      </rPr>
      <t>Зольность торфа</t>
    </r>
    <r>
      <rPr>
        <sz val="12"/>
        <color theme="1"/>
        <rFont val="Times New Roman"/>
        <family val="1"/>
        <charset val="204"/>
      </rPr>
      <t xml:space="preserve"> на абсолютно сухую массу</t>
    </r>
  </si>
  <si>
    <t>1.4. Цены на исследование крупнообломочных грунтов</t>
  </si>
  <si>
    <r>
      <t xml:space="preserve">Определение </t>
    </r>
    <r>
      <rPr>
        <b/>
        <sz val="12"/>
        <color theme="1"/>
        <rFont val="Times New Roman"/>
        <family val="1"/>
        <charset val="204"/>
      </rPr>
      <t>модуля деформации</t>
    </r>
    <r>
      <rPr>
        <sz val="12"/>
        <color theme="1"/>
        <rFont val="Times New Roman"/>
        <family val="1"/>
        <charset val="204"/>
      </rPr>
      <t xml:space="preserve"> в приборе </t>
    </r>
    <r>
      <rPr>
        <b/>
        <sz val="12"/>
        <color theme="1"/>
        <rFont val="Times New Roman"/>
        <family val="1"/>
        <charset val="204"/>
      </rPr>
      <t>трехосного сжатия</t>
    </r>
    <r>
      <rPr>
        <sz val="12"/>
        <color theme="1"/>
        <rFont val="Times New Roman"/>
        <family val="1"/>
        <charset val="204"/>
      </rPr>
      <t xml:space="preserve"> для </t>
    </r>
    <r>
      <rPr>
        <b/>
        <sz val="12"/>
        <color theme="1"/>
        <rFont val="Times New Roman"/>
        <family val="1"/>
        <charset val="204"/>
      </rPr>
      <t>крупнообломочных грунтов</t>
    </r>
  </si>
  <si>
    <r>
      <t xml:space="preserve">Испытания для определения характеристик прочности и деформируемости </t>
    </r>
    <r>
      <rPr>
        <b/>
        <sz val="12"/>
        <color theme="1"/>
        <rFont val="Times New Roman"/>
        <family val="1"/>
        <charset val="204"/>
      </rPr>
      <t>крупнообломочных грунтов</t>
    </r>
    <r>
      <rPr>
        <sz val="12"/>
        <color theme="1"/>
        <rFont val="Times New Roman"/>
        <family val="1"/>
        <charset val="204"/>
      </rPr>
      <t xml:space="preserve"> в приборе </t>
    </r>
    <r>
      <rPr>
        <b/>
        <sz val="12"/>
        <color theme="1"/>
        <rFont val="Times New Roman"/>
        <family val="1"/>
        <charset val="204"/>
      </rPr>
      <t>трехосного сжатия</t>
    </r>
  </si>
  <si>
    <r>
      <t>Определение</t>
    </r>
    <r>
      <rPr>
        <b/>
        <sz val="12"/>
        <rFont val="Times New Roman"/>
        <family val="1"/>
        <charset val="204"/>
      </rPr>
      <t xml:space="preserve"> угла дилатансии</t>
    </r>
    <r>
      <rPr>
        <sz val="12"/>
        <rFont val="Times New Roman"/>
        <family val="1"/>
        <charset val="204"/>
      </rPr>
      <t xml:space="preserve"> (с интерпретацией результатов)</t>
    </r>
  </si>
  <si>
    <r>
      <t xml:space="preserve">Степенной показатель </t>
    </r>
    <r>
      <rPr>
        <b/>
        <sz val="12"/>
        <rFont val="Times New Roman"/>
        <family val="1"/>
        <charset val="204"/>
      </rPr>
      <t xml:space="preserve">Охде </t>
    </r>
    <r>
      <rPr>
        <sz val="12"/>
        <rFont val="Times New Roman"/>
        <family val="1"/>
        <charset val="204"/>
      </rPr>
      <t xml:space="preserve">для зависимости жесткости от уровня напряжений (m), касательный модуль жесткости при </t>
    </r>
    <r>
      <rPr>
        <b/>
        <sz val="12"/>
        <rFont val="Times New Roman"/>
        <family val="1"/>
        <charset val="204"/>
      </rPr>
      <t>первичном нагружении</t>
    </r>
    <r>
      <rPr>
        <sz val="12"/>
        <rFont val="Times New Roman"/>
        <family val="1"/>
        <charset val="204"/>
      </rPr>
      <t xml:space="preserve"> в одометре (Eoedref) (с интерпретацией результатов)</t>
    </r>
  </si>
  <si>
    <r>
      <t xml:space="preserve">Модуль жесткости при </t>
    </r>
    <r>
      <rPr>
        <b/>
        <sz val="12"/>
        <rFont val="Times New Roman"/>
        <family val="1"/>
        <charset val="204"/>
      </rPr>
      <t xml:space="preserve">разгрузке/повторном нагружении </t>
    </r>
    <r>
      <rPr>
        <sz val="12"/>
        <rFont val="Times New Roman"/>
        <family val="1"/>
        <charset val="204"/>
      </rPr>
      <t>(Eurref),</t>
    </r>
    <r>
      <rPr>
        <b/>
        <sz val="12"/>
        <rFont val="Times New Roman"/>
        <family val="1"/>
        <charset val="204"/>
      </rPr>
      <t xml:space="preserve"> коэффициент Пуассона </t>
    </r>
    <r>
      <rPr>
        <sz val="12"/>
        <rFont val="Times New Roman"/>
        <family val="1"/>
        <charset val="204"/>
      </rPr>
      <t>(ν) (с интерпретацией результатов)</t>
    </r>
  </si>
  <si>
    <r>
      <t xml:space="preserve">Модуль жесткости при 50% прочности при </t>
    </r>
    <r>
      <rPr>
        <b/>
        <sz val="12"/>
        <rFont val="Times New Roman"/>
        <family val="1"/>
        <charset val="204"/>
      </rPr>
      <t>стандартном дренированном испытании</t>
    </r>
    <r>
      <rPr>
        <sz val="12"/>
        <rFont val="Times New Roman"/>
        <family val="1"/>
        <charset val="204"/>
      </rPr>
      <t xml:space="preserve"> грунта в стабилометре, угол внутреннего трения (φ), сцепление (С) (с интерпретацией результатов)</t>
    </r>
  </si>
  <si>
    <r>
      <t xml:space="preserve">Определение </t>
    </r>
    <r>
      <rPr>
        <b/>
        <sz val="12"/>
        <rFont val="Times New Roman"/>
        <family val="1"/>
        <charset val="204"/>
      </rPr>
      <t>угла дилатансии</t>
    </r>
    <r>
      <rPr>
        <sz val="12"/>
        <rFont val="Times New Roman"/>
        <family val="1"/>
        <charset val="204"/>
      </rPr>
      <t xml:space="preserve"> (с интерпретацией результатов)</t>
    </r>
  </si>
  <si>
    <r>
      <t xml:space="preserve">Определение </t>
    </r>
    <r>
      <rPr>
        <b/>
        <sz val="12"/>
        <rFont val="Times New Roman"/>
        <family val="1"/>
        <charset val="204"/>
      </rPr>
      <t>OCR-коэффициент переуплотнения</t>
    </r>
    <r>
      <rPr>
        <sz val="12"/>
        <rFont val="Times New Roman"/>
        <family val="1"/>
        <charset val="204"/>
      </rPr>
      <t xml:space="preserve"> методом компрессионного сжатия. Степенной показатель </t>
    </r>
    <r>
      <rPr>
        <b/>
        <sz val="12"/>
        <rFont val="Times New Roman"/>
        <family val="1"/>
        <charset val="204"/>
      </rPr>
      <t>Охде</t>
    </r>
    <r>
      <rPr>
        <sz val="12"/>
        <rFont val="Times New Roman"/>
        <family val="1"/>
        <charset val="204"/>
      </rPr>
      <t xml:space="preserve"> для зависимости жесткости от уровня напряжений (m), касательный модуль жесткости при первичном нагружении в одометре (Eoedref) (с интерпретацией результатов)</t>
    </r>
  </si>
  <si>
    <r>
      <t xml:space="preserve">Определение </t>
    </r>
    <r>
      <rPr>
        <b/>
        <sz val="12"/>
        <rFont val="Times New Roman"/>
        <family val="1"/>
        <charset val="204"/>
      </rPr>
      <t>коэффициента бокового давления Ко</t>
    </r>
    <r>
      <rPr>
        <sz val="12"/>
        <rFont val="Times New Roman"/>
        <family val="1"/>
        <charset val="204"/>
      </rPr>
      <t xml:space="preserve"> в состоянии</t>
    </r>
    <r>
      <rPr>
        <b/>
        <sz val="12"/>
        <rFont val="Times New Roman"/>
        <family val="1"/>
        <charset val="204"/>
      </rPr>
      <t xml:space="preserve"> покоя методом трехосных сжатий</t>
    </r>
    <r>
      <rPr>
        <sz val="12"/>
        <rFont val="Times New Roman"/>
        <family val="1"/>
        <charset val="204"/>
      </rPr>
      <t>. (с интерпретацией результатов)</t>
    </r>
  </si>
  <si>
    <r>
      <t xml:space="preserve">Определение </t>
    </r>
    <r>
      <rPr>
        <b/>
        <sz val="12"/>
        <rFont val="Times New Roman"/>
        <family val="1"/>
        <charset val="204"/>
      </rPr>
      <t>коэффициента бокового давления Ко</t>
    </r>
    <r>
      <rPr>
        <sz val="12"/>
        <rFont val="Times New Roman"/>
        <family val="1"/>
        <charset val="204"/>
      </rPr>
      <t xml:space="preserve"> в состоянии</t>
    </r>
    <r>
      <rPr>
        <b/>
        <sz val="12"/>
        <rFont val="Times New Roman"/>
        <family val="1"/>
        <charset val="204"/>
      </rPr>
      <t xml:space="preserve"> покоя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методом трехосных сжатий</t>
    </r>
    <r>
      <rPr>
        <sz val="12"/>
        <rFont val="Times New Roman"/>
        <family val="1"/>
        <charset val="204"/>
      </rPr>
      <t xml:space="preserve"> (с интерпретацией результатов)</t>
    </r>
  </si>
  <si>
    <r>
      <t>Модуль жесткости при 50% прочности при</t>
    </r>
    <r>
      <rPr>
        <b/>
        <sz val="12"/>
        <rFont val="Times New Roman"/>
        <family val="1"/>
        <charset val="204"/>
      </rPr>
      <t xml:space="preserve"> стандартном дренированном испытании </t>
    </r>
    <r>
      <rPr>
        <sz val="12"/>
        <rFont val="Times New Roman"/>
        <family val="1"/>
        <charset val="204"/>
      </rPr>
      <t>грунта в стабилометре, угол внутреннего трения (φ), сцепление (С) (с интерпретацией результатов)</t>
    </r>
  </si>
  <si>
    <r>
      <t xml:space="preserve">Модуль жесткости при </t>
    </r>
    <r>
      <rPr>
        <b/>
        <sz val="12"/>
        <rFont val="Times New Roman"/>
        <family val="1"/>
        <charset val="204"/>
      </rPr>
      <t xml:space="preserve">разгрузке/повторном нагружении </t>
    </r>
    <r>
      <rPr>
        <sz val="12"/>
        <rFont val="Times New Roman"/>
        <family val="1"/>
        <charset val="204"/>
      </rPr>
      <t xml:space="preserve">(Eurref), </t>
    </r>
    <r>
      <rPr>
        <b/>
        <sz val="12"/>
        <rFont val="Times New Roman"/>
        <family val="1"/>
        <charset val="204"/>
      </rPr>
      <t>коэффициент Пуассона</t>
    </r>
    <r>
      <rPr>
        <sz val="12"/>
        <rFont val="Times New Roman"/>
        <family val="1"/>
        <charset val="204"/>
      </rPr>
      <t xml:space="preserve"> (ν) (с интерпретацией результатов)</t>
    </r>
  </si>
  <si>
    <r>
      <t>Определение характеристик</t>
    </r>
    <r>
      <rPr>
        <b/>
        <sz val="12"/>
        <color theme="1"/>
        <rFont val="Times New Roman"/>
        <family val="1"/>
        <charset val="204"/>
      </rPr>
      <t xml:space="preserve"> деформируемости</t>
    </r>
    <r>
      <rPr>
        <sz val="12"/>
        <color theme="1"/>
        <rFont val="Times New Roman"/>
        <family val="1"/>
        <charset val="204"/>
      </rPr>
      <t xml:space="preserve"> (модуля деформации (Е)  и </t>
    </r>
    <r>
      <rPr>
        <b/>
        <sz val="12"/>
        <color theme="1"/>
        <rFont val="Times New Roman"/>
        <family val="1"/>
        <charset val="204"/>
      </rPr>
      <t xml:space="preserve">коэффициента Пуассона </t>
    </r>
    <r>
      <rPr>
        <sz val="12"/>
        <color theme="1"/>
        <rFont val="Times New Roman"/>
        <family val="1"/>
        <charset val="204"/>
      </rPr>
      <t>(ν)) методом трехосного сжатия для</t>
    </r>
    <r>
      <rPr>
        <b/>
        <sz val="12"/>
        <color theme="1"/>
        <rFont val="Times New Roman"/>
        <family val="1"/>
        <charset val="204"/>
      </rPr>
      <t xml:space="preserve"> прочных пород</t>
    </r>
  </si>
  <si>
    <r>
      <t>Определение характеристик</t>
    </r>
    <r>
      <rPr>
        <b/>
        <sz val="12"/>
        <color theme="1"/>
        <rFont val="Times New Roman"/>
        <family val="1"/>
        <charset val="204"/>
      </rPr>
      <t xml:space="preserve"> деформируемости</t>
    </r>
    <r>
      <rPr>
        <sz val="12"/>
        <color theme="1"/>
        <rFont val="Times New Roman"/>
        <family val="1"/>
        <charset val="204"/>
      </rPr>
      <t xml:space="preserve"> (модуля деформации (Е)  и </t>
    </r>
    <r>
      <rPr>
        <b/>
        <sz val="12"/>
        <color theme="1"/>
        <rFont val="Times New Roman"/>
        <family val="1"/>
        <charset val="204"/>
      </rPr>
      <t xml:space="preserve">коэффициента Пуассона </t>
    </r>
    <r>
      <rPr>
        <sz val="12"/>
        <color theme="1"/>
        <rFont val="Times New Roman"/>
        <family val="1"/>
        <charset val="204"/>
      </rPr>
      <t>(ν)) методом трехосного сжатия для</t>
    </r>
    <r>
      <rPr>
        <b/>
        <sz val="12"/>
        <color theme="1"/>
        <rFont val="Times New Roman"/>
        <family val="1"/>
        <charset val="204"/>
      </rPr>
      <t xml:space="preserve">  пород средней прочности</t>
    </r>
  </si>
  <si>
    <r>
      <t>Определение характеристик</t>
    </r>
    <r>
      <rPr>
        <b/>
        <sz val="12"/>
        <color theme="1"/>
        <rFont val="Times New Roman"/>
        <family val="1"/>
        <charset val="204"/>
      </rPr>
      <t xml:space="preserve"> деформируемости</t>
    </r>
    <r>
      <rPr>
        <sz val="12"/>
        <color theme="1"/>
        <rFont val="Times New Roman"/>
        <family val="1"/>
        <charset val="204"/>
      </rPr>
      <t xml:space="preserve"> (модуля деформации (Е)  и </t>
    </r>
    <r>
      <rPr>
        <b/>
        <sz val="12"/>
        <color theme="1"/>
        <rFont val="Times New Roman"/>
        <family val="1"/>
        <charset val="204"/>
      </rPr>
      <t xml:space="preserve">коэффициента Пуассона </t>
    </r>
    <r>
      <rPr>
        <sz val="12"/>
        <color theme="1"/>
        <rFont val="Times New Roman"/>
        <family val="1"/>
        <charset val="204"/>
      </rPr>
      <t>(ν)) методом трехосного сжатия для</t>
    </r>
    <r>
      <rPr>
        <b/>
        <sz val="12"/>
        <color theme="1"/>
        <rFont val="Times New Roman"/>
        <family val="1"/>
        <charset val="204"/>
      </rPr>
      <t xml:space="preserve"> слабых пород</t>
    </r>
  </si>
  <si>
    <r>
      <rPr>
        <b/>
        <i/>
        <sz val="14"/>
        <color theme="1"/>
        <rFont val="Arial"/>
        <family val="2"/>
        <charset val="204"/>
      </rPr>
      <t xml:space="preserve">Примечание </t>
    </r>
    <r>
      <rPr>
        <i/>
        <sz val="14"/>
        <color theme="1"/>
        <rFont val="Arial"/>
        <family val="2"/>
        <charset val="204"/>
      </rPr>
      <t>- В комплексные исследования включены определения сопротивления срезу без предварительного уплотнения образца. При показателе консистенции менее 0,25 к ценам испытаний на срез применяется коэффициент 1,3. При коэффициенте пористости более 1 к ценам компрессионных испытаний применяется коэффициент 1,3.</t>
    </r>
  </si>
  <si>
    <t>2. Определение параметров виброползучести грунтов</t>
  </si>
  <si>
    <t>1.5. Цены на единичные определения (испытания) механических свойств                                                                                                                    скальных и полускальных грунтов (пород) и изготовление из них кубиков и призм</t>
  </si>
  <si>
    <t>1.6. Цены на ботанико-торфмейстерские исследования и определения физических свойств торфа</t>
  </si>
  <si>
    <t>2.1.  Цены на определение параметров виброползучести грунтов</t>
  </si>
  <si>
    <t>3. Hardening Soil (HS)</t>
  </si>
  <si>
    <t>3.1. Песчаные и крупнобломочные грунты</t>
  </si>
  <si>
    <t>3.2. Глинистые грунты</t>
  </si>
  <si>
    <t>Отбор проб</t>
  </si>
  <si>
    <t>Определение зернового состава и модуля крупности</t>
  </si>
  <si>
    <t>Определение содержания глины в комках</t>
  </si>
  <si>
    <t>Определение содержания пылевидных и глинистых частиц</t>
  </si>
  <si>
    <t>Определение истинной плотности</t>
  </si>
  <si>
    <t xml:space="preserve">Определение насыпной плотности </t>
  </si>
  <si>
    <t>Определение коэффициента фильтрации песчаных грунтов</t>
  </si>
  <si>
    <t>Определение максимальной плотности песка при оптимальной влажности</t>
  </si>
  <si>
    <t>Определение влажности</t>
  </si>
  <si>
    <t>Определение коэффициента уплотнения песка экспресс методом (статический)</t>
  </si>
  <si>
    <t>Определение плотности грунта (методом режущего кольца) (2 кольца)</t>
  </si>
  <si>
    <t>Определение коэффициента уплотнения (методом режущего кольца) (2 кольца)</t>
  </si>
  <si>
    <t>Стоимость испытания, руб.</t>
  </si>
  <si>
    <t xml:space="preserve">4. Строительные материалы </t>
  </si>
  <si>
    <t>5. Единичные определения комплексные исследования химического состава грунтов (почв) и воды</t>
  </si>
  <si>
    <t>5.1. Цены на единичные определения и комплексные исследования химического состава грунтов (почв) и воды</t>
  </si>
  <si>
    <t>Определение зернового состава</t>
  </si>
  <si>
    <t>Определение содержания зерен пластинчатой и игловатой форм</t>
  </si>
  <si>
    <t>Определение прочности щебня (марка по дробимости)</t>
  </si>
  <si>
    <t>Определение содержания зерен слабых пород</t>
  </si>
  <si>
    <t>Определение содержания дробленых зерен в щебне из гравия</t>
  </si>
  <si>
    <t>Определение насыпной плотности</t>
  </si>
  <si>
    <t>Определение плотности щебеночного основания методом замещения объема</t>
  </si>
  <si>
    <t>4.1. Песок для строительных работ</t>
  </si>
  <si>
    <t xml:space="preserve">4.2. Щебень из плотных горных пород для строительных работ </t>
  </si>
  <si>
    <r>
      <t>Определение морозостойкости (</t>
    </r>
    <r>
      <rPr>
        <b/>
        <sz val="12"/>
        <color theme="1"/>
        <rFont val="Times New Roman"/>
        <family val="1"/>
        <charset val="204"/>
      </rPr>
      <t>1 цикл</t>
    </r>
    <r>
      <rPr>
        <sz val="12"/>
        <color theme="1"/>
        <rFont val="Times New Roman"/>
        <family val="1"/>
        <charset val="204"/>
      </rPr>
      <t>)</t>
    </r>
  </si>
  <si>
    <r>
      <t xml:space="preserve">Определение морозостойкости </t>
    </r>
    <r>
      <rPr>
        <b/>
        <sz val="12"/>
        <color theme="1"/>
        <rFont val="Times New Roman"/>
        <family val="1"/>
        <charset val="204"/>
      </rPr>
      <t>(1 цикл)</t>
    </r>
  </si>
  <si>
    <t>Фотофиксация испытаний - 10 % от итоговой сметы</t>
  </si>
  <si>
    <t>ДОПОЛНИТЕЛЬНО:</t>
  </si>
  <si>
    <t>Руководитель ИЦ ООО «МосГеоЛаб»   Ключенко К. А.</t>
  </si>
  <si>
    <t>Тел.: 8(926)336-64-45</t>
  </si>
  <si>
    <t>E-mail: mosgeolab-klin@yandex.ru</t>
  </si>
  <si>
    <r>
      <t xml:space="preserve">Анализ </t>
    </r>
    <r>
      <rPr>
        <b/>
        <sz val="12"/>
        <color theme="1"/>
        <rFont val="Times New Roman"/>
        <family val="1"/>
        <charset val="204"/>
      </rPr>
      <t>водной вытяжки</t>
    </r>
    <r>
      <rPr>
        <sz val="12"/>
        <color theme="1"/>
        <rFont val="Times New Roman"/>
        <family val="1"/>
        <charset val="204"/>
      </rPr>
      <t xml:space="preserve"> с определением по разности суммы натрия и калия</t>
    </r>
  </si>
  <si>
    <t>Комплекс определений оптимальной влажности и максимальной плотности (стандартное уплотнение)</t>
  </si>
  <si>
    <t>Определение коэффициента выветрелости и прочности крупнообломочных пород по методике ДальНИИС</t>
  </si>
  <si>
    <t xml:space="preserve"> Стоимость испытания, руб.</t>
  </si>
  <si>
    <r>
      <rPr>
        <b/>
        <sz val="12"/>
        <rFont val="Times New Roman"/>
        <family val="1"/>
        <charset val="204"/>
      </rPr>
      <t>Истираемость щебня (гравия)</t>
    </r>
    <r>
      <rPr>
        <sz val="12"/>
        <rFont val="Times New Roman"/>
        <family val="1"/>
        <charset val="204"/>
      </rPr>
      <t xml:space="preserve"> в полочном барабане, подготовка проб щебня к испытаниям в</t>
    </r>
    <r>
      <rPr>
        <b/>
        <sz val="12"/>
        <rFont val="Times New Roman"/>
        <family val="1"/>
        <charset val="204"/>
      </rPr>
      <t xml:space="preserve"> полочном барабане</t>
    </r>
  </si>
  <si>
    <r>
      <t>Полный комплекс определений</t>
    </r>
    <r>
      <rPr>
        <b/>
        <sz val="12"/>
        <color theme="1"/>
        <rFont val="Times New Roman"/>
        <family val="1"/>
        <charset val="204"/>
      </rPr>
      <t xml:space="preserve"> физических</t>
    </r>
    <r>
      <rPr>
        <sz val="12"/>
        <color theme="1"/>
        <rFont val="Times New Roman"/>
        <family val="1"/>
        <charset val="204"/>
      </rPr>
      <t xml:space="preserve"> свойств и </t>
    </r>
    <r>
      <rPr>
        <b/>
        <sz val="12"/>
        <color theme="1"/>
        <rFont val="Times New Roman"/>
        <family val="1"/>
        <charset val="204"/>
      </rPr>
      <t>механической</t>
    </r>
    <r>
      <rPr>
        <sz val="12"/>
        <color theme="1"/>
        <rFont val="Times New Roman"/>
        <family val="1"/>
        <charset val="204"/>
      </rPr>
      <t xml:space="preserve"> прочности для </t>
    </r>
    <r>
      <rPr>
        <b/>
        <sz val="12"/>
        <color theme="1"/>
        <rFont val="Times New Roman"/>
        <family val="1"/>
        <charset val="204"/>
      </rPr>
      <t>прочных пород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3"/>
        <rFont val="Times New Roman"/>
        <family val="1"/>
        <charset val="204"/>
      </rPr>
      <t>выдачей паспорта прочности с определением прочностных и деформационных характеристик</t>
    </r>
  </si>
  <si>
    <r>
      <t>Полный комплекс определений</t>
    </r>
    <r>
      <rPr>
        <b/>
        <sz val="12"/>
        <color theme="1"/>
        <rFont val="Times New Roman"/>
        <family val="1"/>
        <charset val="204"/>
      </rPr>
      <t xml:space="preserve"> физических</t>
    </r>
    <r>
      <rPr>
        <sz val="12"/>
        <color theme="1"/>
        <rFont val="Times New Roman"/>
        <family val="1"/>
        <charset val="204"/>
      </rPr>
      <t xml:space="preserve"> свойств и </t>
    </r>
    <r>
      <rPr>
        <b/>
        <sz val="12"/>
        <color theme="1"/>
        <rFont val="Times New Roman"/>
        <family val="1"/>
        <charset val="204"/>
      </rPr>
      <t>механической</t>
    </r>
    <r>
      <rPr>
        <sz val="12"/>
        <color theme="1"/>
        <rFont val="Times New Roman"/>
        <family val="1"/>
        <charset val="204"/>
      </rPr>
      <t xml:space="preserve"> прочности для </t>
    </r>
    <r>
      <rPr>
        <b/>
        <sz val="12"/>
        <color theme="1"/>
        <rFont val="Times New Roman"/>
        <family val="1"/>
        <charset val="204"/>
      </rPr>
      <t>пород средней прочности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3"/>
        <rFont val="Times New Roman"/>
        <family val="1"/>
        <charset val="204"/>
      </rPr>
      <t>выдачей паспорта прочности с определением прочностных и деформационных характеристик</t>
    </r>
  </si>
  <si>
    <r>
      <t>Полный комплекс определений</t>
    </r>
    <r>
      <rPr>
        <b/>
        <sz val="12"/>
        <color theme="1"/>
        <rFont val="Times New Roman"/>
        <family val="1"/>
        <charset val="204"/>
      </rPr>
      <t xml:space="preserve"> физических</t>
    </r>
    <r>
      <rPr>
        <sz val="12"/>
        <color theme="1"/>
        <rFont val="Times New Roman"/>
        <family val="1"/>
        <charset val="204"/>
      </rPr>
      <t xml:space="preserve"> свойств и </t>
    </r>
    <r>
      <rPr>
        <b/>
        <sz val="12"/>
        <color theme="1"/>
        <rFont val="Times New Roman"/>
        <family val="1"/>
        <charset val="204"/>
      </rPr>
      <t>механической</t>
    </r>
    <r>
      <rPr>
        <sz val="12"/>
        <color theme="1"/>
        <rFont val="Times New Roman"/>
        <family val="1"/>
        <charset val="204"/>
      </rPr>
      <t xml:space="preserve"> прочности для </t>
    </r>
    <r>
      <rPr>
        <b/>
        <sz val="12"/>
        <color theme="1"/>
        <rFont val="Times New Roman"/>
        <family val="1"/>
        <charset val="204"/>
      </rPr>
      <t>слабых пород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3"/>
        <rFont val="Times New Roman"/>
        <family val="1"/>
        <charset val="204"/>
      </rPr>
      <t>выдачей паспорта прочности с определением прочностных и деформационных характеристик</t>
    </r>
  </si>
  <si>
    <r>
      <t xml:space="preserve">Степень </t>
    </r>
    <r>
      <rPr>
        <b/>
        <sz val="12"/>
        <rFont val="Times New Roman"/>
        <family val="1"/>
        <charset val="204"/>
      </rPr>
      <t>разложения торфа</t>
    </r>
  </si>
  <si>
    <r>
      <t>Определения параметров виброползучести методом циклических трехосных испытаний с определением коэффициента д</t>
    </r>
    <r>
      <rPr>
        <b/>
        <sz val="12"/>
        <color theme="1"/>
        <rFont val="Times New Roman"/>
        <family val="1"/>
        <charset val="204"/>
      </rPr>
      <t>емпфиирования</t>
    </r>
  </si>
  <si>
    <t>Определение параметров сейсморазжижаемости методом циклических трехосных испытаний</t>
  </si>
  <si>
    <r>
      <t>Определения параметров</t>
    </r>
    <r>
      <rPr>
        <b/>
        <sz val="12"/>
        <rFont val="Times New Roman"/>
        <family val="1"/>
        <charset val="204"/>
      </rPr>
      <t xml:space="preserve"> виброползучести</t>
    </r>
    <r>
      <rPr>
        <sz val="12"/>
        <rFont val="Times New Roman"/>
        <family val="1"/>
        <charset val="204"/>
      </rPr>
      <t xml:space="preserve"> методом циклических трехосных испытаний</t>
    </r>
  </si>
  <si>
    <t>Общая засоленность грунта</t>
  </si>
  <si>
    <t>табл. 70 § 83                                 табл. 71 § 1</t>
  </si>
  <si>
    <t>Растворимость карбонатных пород</t>
  </si>
  <si>
    <t>табл. 70 § 83                                 табл. 71 § 1                                             табл. 76 § 32                                         табл. 76 § 33</t>
  </si>
  <si>
    <t>Выезд специалистов на объект заказчика  (индивидуальный расчёт)</t>
  </si>
  <si>
    <t xml:space="preserve">Выдача файлов выгрузки с приборов после проведенных испытаний </t>
  </si>
  <si>
    <t xml:space="preserve">Предварительная выдача материалов </t>
  </si>
  <si>
    <r>
      <rPr>
        <b/>
        <sz val="12"/>
        <color theme="1"/>
        <rFont val="Times New Roman"/>
        <family val="1"/>
        <charset val="204"/>
      </rPr>
      <t>Модуль деформации</t>
    </r>
    <r>
      <rPr>
        <sz val="12"/>
        <color theme="1"/>
        <rFont val="Times New Roman"/>
        <family val="1"/>
        <charset val="204"/>
      </rPr>
      <t xml:space="preserve"> в приборах трехосного сжатия для </t>
    </r>
    <r>
      <rPr>
        <b/>
        <sz val="12"/>
        <color theme="1"/>
        <rFont val="Times New Roman"/>
        <family val="1"/>
        <charset val="204"/>
      </rPr>
      <t>глинистых грунтов</t>
    </r>
  </si>
  <si>
    <r>
      <rPr>
        <b/>
        <sz val="12"/>
        <color theme="1"/>
        <rFont val="Times New Roman"/>
        <family val="1"/>
        <charset val="204"/>
      </rPr>
      <t>Модуль деформации</t>
    </r>
    <r>
      <rPr>
        <sz val="12"/>
        <color theme="1"/>
        <rFont val="Times New Roman"/>
        <family val="1"/>
        <charset val="204"/>
      </rPr>
      <t xml:space="preserve"> в приборах трехосного сжатия </t>
    </r>
    <r>
      <rPr>
        <b/>
        <sz val="12"/>
        <color theme="1"/>
        <rFont val="Times New Roman"/>
        <family val="1"/>
        <charset val="204"/>
      </rPr>
      <t>нагрузка/разгрузка для глинистых грунтов</t>
    </r>
  </si>
  <si>
    <r>
      <rPr>
        <b/>
        <sz val="12"/>
        <color theme="1"/>
        <rFont val="Times New Roman"/>
        <family val="1"/>
        <charset val="204"/>
      </rPr>
      <t>Модуль деформации</t>
    </r>
    <r>
      <rPr>
        <sz val="12"/>
        <color theme="1"/>
        <rFont val="Times New Roman"/>
        <family val="1"/>
        <charset val="204"/>
      </rPr>
      <t xml:space="preserve"> в приборах трехосного сжатия для </t>
    </r>
    <r>
      <rPr>
        <b/>
        <sz val="12"/>
        <color theme="1"/>
        <rFont val="Times New Roman"/>
        <family val="1"/>
        <charset val="204"/>
      </rPr>
      <t>песчаных грунтов</t>
    </r>
  </si>
  <si>
    <r>
      <rPr>
        <b/>
        <sz val="12"/>
        <color theme="1"/>
        <rFont val="Times New Roman"/>
        <family val="1"/>
        <charset val="204"/>
      </rPr>
      <t>Модуль деформации</t>
    </r>
    <r>
      <rPr>
        <sz val="12"/>
        <color theme="1"/>
        <rFont val="Times New Roman"/>
        <family val="1"/>
        <charset val="204"/>
      </rPr>
      <t xml:space="preserve"> в приборах трехосного сжатия </t>
    </r>
    <r>
      <rPr>
        <b/>
        <sz val="12"/>
        <color theme="1"/>
        <rFont val="Times New Roman"/>
        <family val="1"/>
        <charset val="204"/>
      </rPr>
      <t>нагрузка/разгрузка для песчаных грунтов</t>
    </r>
  </si>
  <si>
    <t>Сокращенный комплекс физико-механических свойств грунта. Показатели сжимаемости и сопутствующие определения при компрессионных испытаниях по одной ветви с нагрузкой до 12,5 МПа (или определение просадочности)</t>
  </si>
  <si>
    <t>Сокращенный комплекс физико-механических свойств грунта. Показатели сжимаемости и сопутствующие определения при компрессионных испытаниях с двумя ветвями (нагрузка/разгрузка) до 12,5 МПа</t>
  </si>
  <si>
    <r>
      <t xml:space="preserve">Сокращенный комплекс физико-механических свойств грунта с </t>
    </r>
    <r>
      <rPr>
        <b/>
        <sz val="12"/>
        <color theme="1"/>
        <rFont val="Times New Roman"/>
        <family val="1"/>
        <charset val="204"/>
      </rPr>
      <t>компрессионными испытаниям</t>
    </r>
    <r>
      <rPr>
        <sz val="12"/>
        <color theme="1"/>
        <rFont val="Times New Roman"/>
        <family val="1"/>
        <charset val="204"/>
      </rPr>
      <t>и под нагрузкой до 1</t>
    </r>
    <r>
      <rPr>
        <b/>
        <sz val="12"/>
        <color theme="1"/>
        <rFont val="Times New Roman"/>
        <family val="1"/>
        <charset val="204"/>
      </rPr>
      <t>2,5 Мпа</t>
    </r>
  </si>
  <si>
    <t>3.3. Модель слабого грунта с ползучестью (Soft Soil Creep (SSC)</t>
  </si>
  <si>
    <r>
      <t>Определение</t>
    </r>
    <r>
      <rPr>
        <b/>
        <sz val="12"/>
        <color theme="1"/>
        <rFont val="Times New Roman"/>
        <family val="1"/>
        <charset val="204"/>
      </rPr>
      <t xml:space="preserve"> угла дилатансии</t>
    </r>
    <r>
      <rPr>
        <sz val="12"/>
        <color theme="1"/>
        <rFont val="Times New Roman"/>
        <family val="1"/>
        <charset val="204"/>
      </rPr>
      <t xml:space="preserve"> (с интерпретацией результатов)</t>
    </r>
  </si>
  <si>
    <r>
      <t>Определение</t>
    </r>
    <r>
      <rPr>
        <b/>
        <sz val="12"/>
        <color theme="1"/>
        <rFont val="Times New Roman"/>
        <family val="1"/>
        <charset val="204"/>
      </rPr>
      <t xml:space="preserve"> коэффициента бокового давления Ко </t>
    </r>
    <r>
      <rPr>
        <sz val="12"/>
        <color theme="1"/>
        <rFont val="Times New Roman"/>
        <family val="1"/>
        <charset val="204"/>
      </rPr>
      <t>в состоянии покоя методом трехосных сжатий (с интерпретацией результатов)</t>
    </r>
  </si>
  <si>
    <r>
      <rPr>
        <b/>
        <sz val="12"/>
        <color theme="1"/>
        <rFont val="Times New Roman"/>
        <family val="1"/>
        <charset val="204"/>
      </rPr>
      <t>Угол внутреннего трения</t>
    </r>
    <r>
      <rPr>
        <sz val="12"/>
        <color theme="1"/>
        <rFont val="Times New Roman"/>
        <family val="1"/>
        <charset val="204"/>
      </rPr>
      <t xml:space="preserve"> (φ),</t>
    </r>
    <r>
      <rPr>
        <b/>
        <sz val="12"/>
        <color theme="1"/>
        <rFont val="Times New Roman"/>
        <family val="1"/>
        <charset val="204"/>
      </rPr>
      <t xml:space="preserve"> сцепление</t>
    </r>
    <r>
      <rPr>
        <sz val="12"/>
        <color theme="1"/>
        <rFont val="Times New Roman"/>
        <family val="1"/>
        <charset val="204"/>
      </rPr>
      <t xml:space="preserve"> (С) (с интерпретацией результатов)</t>
    </r>
  </si>
  <si>
    <r>
      <t xml:space="preserve">Определение </t>
    </r>
    <r>
      <rPr>
        <b/>
        <sz val="12"/>
        <color theme="1"/>
        <rFont val="Times New Roman"/>
        <family val="1"/>
        <charset val="204"/>
      </rPr>
      <t>OCR-коэффициент переуплотнения</t>
    </r>
    <r>
      <rPr>
        <sz val="12"/>
        <color theme="1"/>
        <rFont val="Times New Roman"/>
        <family val="1"/>
        <charset val="204"/>
      </rPr>
      <t xml:space="preserve"> методом компрессионного сжатия. λ* -м</t>
    </r>
    <r>
      <rPr>
        <b/>
        <sz val="12"/>
        <color theme="1"/>
        <rFont val="Times New Roman"/>
        <family val="1"/>
        <charset val="204"/>
      </rPr>
      <t>одифицированный коэффициент сжимаемости</t>
    </r>
    <r>
      <rPr>
        <sz val="12"/>
        <color theme="1"/>
        <rFont val="Times New Roman"/>
        <family val="1"/>
        <charset val="204"/>
      </rPr>
      <t>, κ* -</t>
    </r>
    <r>
      <rPr>
        <b/>
        <sz val="12"/>
        <color theme="1"/>
        <rFont val="Times New Roman"/>
        <family val="1"/>
        <charset val="204"/>
      </rPr>
      <t xml:space="preserve">модифицированный коэффициент упругого расширения </t>
    </r>
    <r>
      <rPr>
        <sz val="12"/>
        <color theme="1"/>
        <rFont val="Times New Roman"/>
        <family val="1"/>
        <charset val="204"/>
      </rPr>
      <t xml:space="preserve"> (с интерпретацией результатов)</t>
    </r>
  </si>
  <si>
    <r>
      <t xml:space="preserve">μ* </t>
    </r>
    <r>
      <rPr>
        <b/>
        <sz val="12"/>
        <rFont val="Times New Roman"/>
        <family val="1"/>
        <charset val="204"/>
      </rPr>
      <t>-модифицированный коэффициент ползучести</t>
    </r>
    <r>
      <rPr>
        <sz val="12"/>
        <rFont val="Times New Roman"/>
        <family val="1"/>
        <charset val="204"/>
      </rPr>
      <t xml:space="preserve">  (с интерпретацией результатов). Наблюдение за консолидацией (8 точек)</t>
    </r>
  </si>
  <si>
    <t xml:space="preserve">3.4. Скальные грунты </t>
  </si>
  <si>
    <r>
      <t xml:space="preserve">табл. 62 </t>
    </r>
    <r>
      <rPr>
        <sz val="12"/>
        <rFont val="Calibri"/>
        <family val="2"/>
        <charset val="204"/>
      </rPr>
      <t xml:space="preserve">§ 8                                             табл. 62 § 4                                            </t>
    </r>
  </si>
  <si>
    <r>
      <t xml:space="preserve">Скорость </t>
    </r>
    <r>
      <rPr>
        <b/>
        <sz val="12"/>
        <rFont val="Times New Roman"/>
        <family val="1"/>
        <charset val="204"/>
      </rPr>
      <t>размокания</t>
    </r>
    <r>
      <rPr>
        <sz val="12"/>
        <rFont val="Times New Roman"/>
        <family val="1"/>
        <charset val="204"/>
      </rPr>
      <t xml:space="preserve"> на образцах естественного сложения, плотность влажного грунта методом режущего кольца</t>
    </r>
  </si>
  <si>
    <r>
      <t>Определение</t>
    </r>
    <r>
      <rPr>
        <b/>
        <sz val="12"/>
        <color theme="1"/>
        <rFont val="Times New Roman"/>
        <family val="1"/>
        <charset val="204"/>
      </rPr>
      <t xml:space="preserve"> размокания</t>
    </r>
    <r>
      <rPr>
        <sz val="12"/>
        <color theme="1"/>
        <rFont val="Times New Roman"/>
        <family val="1"/>
        <charset val="204"/>
      </rPr>
      <t xml:space="preserve"> на приборе ПР, </t>
    </r>
    <r>
      <rPr>
        <b/>
        <sz val="12"/>
        <color theme="1"/>
        <rFont val="Times New Roman"/>
        <family val="1"/>
        <charset val="204"/>
      </rPr>
      <t>изготовление кубика размером 5×5×5</t>
    </r>
    <r>
      <rPr>
        <sz val="12"/>
        <color theme="1"/>
        <rFont val="Times New Roman"/>
        <family val="1"/>
        <charset val="204"/>
      </rPr>
      <t xml:space="preserve"> см со шлифовкой граней из пород средней прочности</t>
    </r>
  </si>
  <si>
    <t xml:space="preserve">табл. 67 § 22                табл. 67 § 13                                </t>
  </si>
  <si>
    <t>Плотность грунта в максимально рыхлом состоянии</t>
  </si>
  <si>
    <t>Плотность грунта в максимально плотном  состоянии</t>
  </si>
  <si>
    <r>
      <rPr>
        <b/>
        <sz val="12"/>
        <color theme="1"/>
        <rFont val="Times New Roman"/>
        <family val="1"/>
        <charset val="204"/>
      </rPr>
      <t>Морозная пучинистость</t>
    </r>
    <r>
      <rPr>
        <sz val="12"/>
        <color theme="1"/>
        <rFont val="Times New Roman"/>
        <family val="1"/>
        <charset val="204"/>
      </rPr>
      <t xml:space="preserve"> песчаных грунтов</t>
    </r>
  </si>
  <si>
    <r>
      <rPr>
        <b/>
        <sz val="12"/>
        <color theme="1"/>
        <rFont val="Times New Roman"/>
        <family val="1"/>
        <charset val="204"/>
      </rPr>
      <t>Морозная пучинистость</t>
    </r>
    <r>
      <rPr>
        <sz val="12"/>
        <color theme="1"/>
        <rFont val="Times New Roman"/>
        <family val="1"/>
        <charset val="204"/>
      </rPr>
      <t xml:space="preserve"> глинистых грунтов</t>
    </r>
  </si>
  <si>
    <r>
      <t>Определение параметров модели</t>
    </r>
    <r>
      <rPr>
        <b/>
        <sz val="12"/>
        <color theme="1"/>
        <rFont val="Times New Roman"/>
        <family val="1"/>
        <charset val="204"/>
      </rPr>
      <t xml:space="preserve"> Хука-Брауна</t>
    </r>
  </si>
  <si>
    <t>Стоимость с учетом индекса изменения сметной стоимости 
(63,43), руб.</t>
  </si>
  <si>
    <t>Инфляционный коэффициэнт                 III квартал 2023 г. - 63,43</t>
  </si>
  <si>
    <t>03.10.2023 год</t>
  </si>
  <si>
    <t>табл. 63 § 3</t>
  </si>
  <si>
    <r>
      <t xml:space="preserve">табл. 63 </t>
    </r>
    <r>
      <rPr>
        <sz val="12"/>
        <color theme="1"/>
        <rFont val="Calibri"/>
        <family val="2"/>
        <charset val="204"/>
      </rPr>
      <t>§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</si>
</sst>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2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rgb="FFFF505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52"/>
      <color rgb="FF0070C0"/>
      <name val="Bodoni MT Black"/>
      <family val="1"/>
    </font>
    <font>
      <i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20"/>
      <color rgb="FFFF9900"/>
      <name val="Times New Roman"/>
      <family val="1"/>
      <charset val="204"/>
    </font>
    <font>
      <sz val="12"/>
      <color rgb="FFFF99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CC0099"/>
      <name val="Times New Roman"/>
      <family val="1"/>
      <charset val="204"/>
    </font>
    <font>
      <b/>
      <sz val="20"/>
      <color rgb="FF0070C0"/>
      <name val="Bahnschrift Condensed"/>
      <family val="2"/>
      <charset val="204"/>
    </font>
    <font>
      <b/>
      <sz val="14"/>
      <color theme="1"/>
      <name val="Bahnschrift Condensed"/>
      <family val="2"/>
      <charset val="204"/>
    </font>
    <font>
      <i/>
      <sz val="16"/>
      <color theme="1"/>
      <name val="Bahnschrift Condensed"/>
      <family val="2"/>
      <charset val="204"/>
    </font>
    <font>
      <sz val="20"/>
      <color theme="1"/>
      <name val="Calibri"/>
      <family val="2"/>
      <charset val="204"/>
      <scheme val="minor"/>
    </font>
    <font>
      <b/>
      <i/>
      <sz val="20"/>
      <color rgb="FFFF0000"/>
      <name val="Arial Unicode MS"/>
      <family val="2"/>
      <charset val="204"/>
    </font>
    <font>
      <i/>
      <sz val="20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FFDFF"/>
        <bgColor indexed="64"/>
      </patternFill>
    </fill>
    <fill>
      <patternFill patternType="solid">
        <fgColor rgb="FFBDFFD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2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0" fillId="3" borderId="0" xfId="0" applyFill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" fillId="12" borderId="1" xfId="0" applyFont="1" applyFill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2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12" borderId="2" xfId="0" applyNumberFormat="1" applyFont="1" applyFill="1" applyBorder="1" applyAlignment="1">
      <alignment horizontal="center" vertical="center"/>
    </xf>
    <xf numFmtId="2" fontId="1" fillId="12" borderId="4" xfId="0" applyNumberFormat="1" applyFont="1" applyFill="1" applyBorder="1" applyAlignment="1">
      <alignment horizontal="center" vertical="center"/>
    </xf>
    <xf numFmtId="2" fontId="1" fillId="12" borderId="3" xfId="0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left" vertical="center" wrapText="1"/>
    </xf>
    <xf numFmtId="0" fontId="12" fillId="13" borderId="4" xfId="0" applyFont="1" applyFill="1" applyBorder="1" applyAlignment="1">
      <alignment horizontal="left" vertical="center" wrapText="1"/>
    </xf>
    <xf numFmtId="0" fontId="12" fillId="13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left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2" fontId="12" fillId="9" borderId="4" xfId="0" applyNumberFormat="1" applyFont="1" applyFill="1" applyBorder="1" applyAlignment="1">
      <alignment horizontal="center" vertical="center" wrapText="1"/>
    </xf>
    <xf numFmtId="2" fontId="12" fillId="9" borderId="3" xfId="0" applyNumberFormat="1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/>
    </xf>
    <xf numFmtId="2" fontId="1" fillId="9" borderId="3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DFFD8"/>
      <color rgb="FF66FF99"/>
      <color rgb="FF99FFCC"/>
      <color rgb="FF99FF99"/>
      <color rgb="FFCCFFCC"/>
      <color rgb="FFFFCC66"/>
      <color rgb="FFCC0099"/>
      <color rgb="FFFF99FF"/>
      <color rgb="FFFF9900"/>
      <color rgb="FFCFF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47625</xdr:rowOff>
    </xdr:from>
    <xdr:to>
      <xdr:col>2</xdr:col>
      <xdr:colOff>1762125</xdr:colOff>
      <xdr:row>1</xdr:row>
      <xdr:rowOff>381000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291"/>
        <a:stretch/>
      </xdr:blipFill>
      <xdr:spPr>
        <a:xfrm>
          <a:off x="158750" y="47625"/>
          <a:ext cx="295275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98"/>
  <sheetViews>
    <sheetView tabSelected="1" topLeftCell="B232" zoomScale="60" zoomScaleNormal="60" workbookViewId="0">
      <selection activeCell="J75" sqref="J75"/>
    </sheetView>
  </sheetViews>
  <sheetFormatPr defaultRowHeight="15" x14ac:dyDescent="0.25"/>
  <cols>
    <col min="1" max="1" width="11.28515625" bestFit="1" customWidth="1"/>
    <col min="2" max="2" width="9.140625" customWidth="1"/>
    <col min="3" max="3" width="53" customWidth="1"/>
    <col min="4" max="4" width="16.28515625" style="4" customWidth="1"/>
    <col min="5" max="5" width="20.7109375" style="4" customWidth="1"/>
    <col min="6" max="6" width="19.28515625" style="4" customWidth="1"/>
    <col min="7" max="7" width="18.5703125" style="4" customWidth="1"/>
    <col min="8" max="8" width="32.42578125" style="4" customWidth="1"/>
  </cols>
  <sheetData>
    <row r="1" spans="1:8" ht="66" customHeight="1" x14ac:dyDescent="0.25">
      <c r="A1" s="185" t="s">
        <v>3</v>
      </c>
      <c r="B1" s="185"/>
      <c r="C1" s="185"/>
      <c r="D1" s="185"/>
      <c r="E1" s="185"/>
      <c r="F1" s="185"/>
      <c r="G1" s="185"/>
      <c r="H1" s="185"/>
    </row>
    <row r="2" spans="1:8" ht="50.25" customHeight="1" x14ac:dyDescent="0.25">
      <c r="A2" s="188" t="s">
        <v>5</v>
      </c>
      <c r="B2" s="188"/>
      <c r="C2" s="188"/>
      <c r="D2" s="188"/>
      <c r="E2" s="188"/>
      <c r="F2" s="188"/>
      <c r="G2" s="188"/>
      <c r="H2" s="188"/>
    </row>
    <row r="3" spans="1:8" ht="12" customHeight="1" x14ac:dyDescent="0.25">
      <c r="A3" s="187" t="s">
        <v>322</v>
      </c>
      <c r="B3" s="187"/>
      <c r="C3" s="187"/>
      <c r="D3" s="187"/>
      <c r="E3" s="187"/>
      <c r="F3" s="187"/>
      <c r="G3" s="187"/>
      <c r="H3" s="187"/>
    </row>
    <row r="4" spans="1:8" ht="38.25" customHeight="1" x14ac:dyDescent="0.25">
      <c r="A4" s="186" t="s">
        <v>4</v>
      </c>
      <c r="B4" s="186"/>
      <c r="C4" s="186"/>
      <c r="D4" s="186"/>
      <c r="E4" s="186"/>
      <c r="F4" s="186"/>
      <c r="G4" s="186"/>
      <c r="H4" s="186"/>
    </row>
    <row r="5" spans="1:8" ht="60.75" customHeight="1" x14ac:dyDescent="0.25">
      <c r="A5" s="190" t="s">
        <v>6</v>
      </c>
      <c r="B5" s="191"/>
      <c r="C5" s="191"/>
      <c r="D5" s="191"/>
      <c r="E5" s="191"/>
      <c r="F5" s="191"/>
      <c r="G5" s="191"/>
      <c r="H5" s="192"/>
    </row>
    <row r="6" spans="1:8" ht="50.1" customHeight="1" x14ac:dyDescent="0.25">
      <c r="A6" s="108" t="s">
        <v>63</v>
      </c>
      <c r="B6" s="180"/>
      <c r="C6" s="180"/>
      <c r="D6" s="180"/>
      <c r="E6" s="180"/>
      <c r="F6" s="180"/>
      <c r="G6" s="180"/>
      <c r="H6" s="181"/>
    </row>
    <row r="7" spans="1:8" ht="102.75" customHeight="1" x14ac:dyDescent="0.25">
      <c r="A7" s="6" t="s">
        <v>0</v>
      </c>
      <c r="B7" s="163" t="s">
        <v>1</v>
      </c>
      <c r="C7" s="163"/>
      <c r="D7" s="6" t="s">
        <v>2</v>
      </c>
      <c r="E7" s="6" t="s">
        <v>8</v>
      </c>
      <c r="F7" s="6" t="s">
        <v>7</v>
      </c>
      <c r="G7" s="6" t="s">
        <v>321</v>
      </c>
      <c r="H7" s="6" t="s">
        <v>320</v>
      </c>
    </row>
    <row r="8" spans="1:8" ht="30" customHeight="1" x14ac:dyDescent="0.25">
      <c r="A8" s="43">
        <v>1</v>
      </c>
      <c r="B8" s="163">
        <v>2</v>
      </c>
      <c r="C8" s="163"/>
      <c r="D8" s="6">
        <v>3</v>
      </c>
      <c r="E8" s="8">
        <v>4</v>
      </c>
      <c r="F8" s="9">
        <v>5</v>
      </c>
      <c r="G8" s="9">
        <v>6</v>
      </c>
      <c r="H8" s="10">
        <v>7</v>
      </c>
    </row>
    <row r="9" spans="1:8" ht="30" customHeight="1" x14ac:dyDescent="0.25">
      <c r="A9" s="43">
        <v>1</v>
      </c>
      <c r="B9" s="113" t="s">
        <v>12</v>
      </c>
      <c r="C9" s="114"/>
      <c r="D9" s="1" t="s">
        <v>10</v>
      </c>
      <c r="E9" s="5" t="s">
        <v>9</v>
      </c>
      <c r="F9" s="3">
        <v>4</v>
      </c>
      <c r="G9" s="2">
        <v>63.43</v>
      </c>
      <c r="H9" s="3">
        <f>F9*G9*0.5</f>
        <v>126.86</v>
      </c>
    </row>
    <row r="10" spans="1:8" ht="30" customHeight="1" x14ac:dyDescent="0.25">
      <c r="A10" s="43">
        <v>2</v>
      </c>
      <c r="B10" s="113" t="s">
        <v>139</v>
      </c>
      <c r="C10" s="114"/>
      <c r="D10" s="1" t="s">
        <v>10</v>
      </c>
      <c r="E10" s="5" t="s">
        <v>140</v>
      </c>
      <c r="F10" s="3">
        <v>2.5</v>
      </c>
      <c r="G10" s="2">
        <v>63.43</v>
      </c>
      <c r="H10" s="71">
        <f t="shared" ref="H10:H31" si="0">F10*G10*0.5</f>
        <v>79.287499999999994</v>
      </c>
    </row>
    <row r="11" spans="1:8" ht="39.75" customHeight="1" x14ac:dyDescent="0.25">
      <c r="A11" s="43">
        <v>3</v>
      </c>
      <c r="B11" s="113" t="s">
        <v>192</v>
      </c>
      <c r="C11" s="114"/>
      <c r="D11" s="1" t="s">
        <v>10</v>
      </c>
      <c r="E11" s="5" t="s">
        <v>105</v>
      </c>
      <c r="F11" s="3">
        <v>5.7</v>
      </c>
      <c r="G11" s="2">
        <v>63.43</v>
      </c>
      <c r="H11" s="71">
        <f t="shared" si="0"/>
        <v>180.77549999999999</v>
      </c>
    </row>
    <row r="12" spans="1:8" ht="30" customHeight="1" x14ac:dyDescent="0.25">
      <c r="A12" s="43">
        <v>4</v>
      </c>
      <c r="B12" s="113" t="s">
        <v>14</v>
      </c>
      <c r="C12" s="114"/>
      <c r="D12" s="1" t="s">
        <v>10</v>
      </c>
      <c r="E12" s="5" t="s">
        <v>15</v>
      </c>
      <c r="F12" s="3">
        <v>9.6999999999999993</v>
      </c>
      <c r="G12" s="2">
        <v>63.43</v>
      </c>
      <c r="H12" s="71">
        <f t="shared" si="0"/>
        <v>307.63549999999998</v>
      </c>
    </row>
    <row r="13" spans="1:8" ht="30" customHeight="1" x14ac:dyDescent="0.25">
      <c r="A13" s="43">
        <v>5</v>
      </c>
      <c r="B13" s="182" t="s">
        <v>190</v>
      </c>
      <c r="C13" s="182"/>
      <c r="D13" s="1" t="s">
        <v>10</v>
      </c>
      <c r="E13" s="5" t="s">
        <v>11</v>
      </c>
      <c r="F13" s="3">
        <v>4.5</v>
      </c>
      <c r="G13" s="2">
        <v>63.43</v>
      </c>
      <c r="H13" s="71">
        <f t="shared" si="0"/>
        <v>142.7175</v>
      </c>
    </row>
    <row r="14" spans="1:8" ht="30" customHeight="1" x14ac:dyDescent="0.25">
      <c r="A14" s="43">
        <v>6</v>
      </c>
      <c r="B14" s="182" t="s">
        <v>191</v>
      </c>
      <c r="C14" s="182"/>
      <c r="D14" s="1" t="s">
        <v>10</v>
      </c>
      <c r="E14" s="5" t="s">
        <v>13</v>
      </c>
      <c r="F14" s="3">
        <v>7.2</v>
      </c>
      <c r="G14" s="2">
        <v>63.43</v>
      </c>
      <c r="H14" s="71">
        <f t="shared" si="0"/>
        <v>228.34800000000001</v>
      </c>
    </row>
    <row r="15" spans="1:8" ht="30" customHeight="1" x14ac:dyDescent="0.25">
      <c r="A15" s="43">
        <v>7</v>
      </c>
      <c r="B15" s="182" t="s">
        <v>201</v>
      </c>
      <c r="C15" s="182"/>
      <c r="D15" s="1" t="s">
        <v>10</v>
      </c>
      <c r="E15" s="5" t="s">
        <v>323</v>
      </c>
      <c r="F15" s="3">
        <v>18.2</v>
      </c>
      <c r="G15" s="2">
        <v>63.43</v>
      </c>
      <c r="H15" s="71">
        <f t="shared" si="0"/>
        <v>577.21299999999997</v>
      </c>
    </row>
    <row r="16" spans="1:8" ht="30" customHeight="1" x14ac:dyDescent="0.25">
      <c r="A16" s="43">
        <v>8</v>
      </c>
      <c r="B16" s="182" t="s">
        <v>202</v>
      </c>
      <c r="C16" s="182"/>
      <c r="D16" s="1" t="s">
        <v>10</v>
      </c>
      <c r="E16" s="5" t="s">
        <v>324</v>
      </c>
      <c r="F16" s="3">
        <v>20.2</v>
      </c>
      <c r="G16" s="2">
        <v>63.43</v>
      </c>
      <c r="H16" s="71">
        <f t="shared" si="0"/>
        <v>640.64300000000003</v>
      </c>
    </row>
    <row r="17" spans="1:8" ht="33" customHeight="1" x14ac:dyDescent="0.25">
      <c r="A17" s="43">
        <v>9</v>
      </c>
      <c r="B17" s="113" t="s">
        <v>193</v>
      </c>
      <c r="C17" s="114"/>
      <c r="D17" s="1" t="s">
        <v>10</v>
      </c>
      <c r="E17" s="5" t="s">
        <v>21</v>
      </c>
      <c r="F17" s="3">
        <v>9.1</v>
      </c>
      <c r="G17" s="2">
        <v>63.43</v>
      </c>
      <c r="H17" s="71">
        <f t="shared" si="0"/>
        <v>288.60649999999998</v>
      </c>
    </row>
    <row r="18" spans="1:8" ht="45" customHeight="1" x14ac:dyDescent="0.25">
      <c r="A18" s="43">
        <v>10</v>
      </c>
      <c r="B18" s="113" t="s">
        <v>194</v>
      </c>
      <c r="C18" s="114"/>
      <c r="D18" s="1" t="s">
        <v>10</v>
      </c>
      <c r="E18" s="5" t="s">
        <v>16</v>
      </c>
      <c r="F18" s="3">
        <v>19.600000000000001</v>
      </c>
      <c r="G18" s="2">
        <v>63.43</v>
      </c>
      <c r="H18" s="71">
        <f t="shared" si="0"/>
        <v>621.61400000000003</v>
      </c>
    </row>
    <row r="19" spans="1:8" ht="57.75" customHeight="1" x14ac:dyDescent="0.25">
      <c r="A19" s="43">
        <v>11</v>
      </c>
      <c r="B19" s="113" t="s">
        <v>195</v>
      </c>
      <c r="C19" s="114"/>
      <c r="D19" s="1" t="s">
        <v>10</v>
      </c>
      <c r="E19" s="5" t="s">
        <v>17</v>
      </c>
      <c r="F19" s="3">
        <v>47.1</v>
      </c>
      <c r="G19" s="2">
        <v>63.43</v>
      </c>
      <c r="H19" s="71">
        <f t="shared" si="0"/>
        <v>1493.7764999999999</v>
      </c>
    </row>
    <row r="20" spans="1:8" ht="30.75" customHeight="1" x14ac:dyDescent="0.25">
      <c r="A20" s="43">
        <v>12</v>
      </c>
      <c r="B20" s="113" t="s">
        <v>196</v>
      </c>
      <c r="C20" s="114"/>
      <c r="D20" s="1" t="s">
        <v>10</v>
      </c>
      <c r="E20" s="5" t="s">
        <v>18</v>
      </c>
      <c r="F20" s="3">
        <v>68.099999999999994</v>
      </c>
      <c r="G20" s="2">
        <v>63.43</v>
      </c>
      <c r="H20" s="71">
        <f t="shared" si="0"/>
        <v>2159.7914999999998</v>
      </c>
    </row>
    <row r="21" spans="1:8" ht="30" customHeight="1" x14ac:dyDescent="0.25">
      <c r="A21" s="43">
        <v>13</v>
      </c>
      <c r="B21" s="113" t="s">
        <v>197</v>
      </c>
      <c r="C21" s="114"/>
      <c r="D21" s="1" t="s">
        <v>10</v>
      </c>
      <c r="E21" s="5" t="s">
        <v>26</v>
      </c>
      <c r="F21" s="3">
        <v>16.2</v>
      </c>
      <c r="G21" s="2">
        <v>63.43</v>
      </c>
      <c r="H21" s="71">
        <f t="shared" si="0"/>
        <v>513.78300000000002</v>
      </c>
    </row>
    <row r="22" spans="1:8" s="70" customFormat="1" ht="30" customHeight="1" x14ac:dyDescent="0.25">
      <c r="A22" s="43">
        <v>14</v>
      </c>
      <c r="B22" s="193" t="s">
        <v>315</v>
      </c>
      <c r="C22" s="194"/>
      <c r="D22" s="97" t="s">
        <v>10</v>
      </c>
      <c r="E22" s="195">
        <v>200</v>
      </c>
      <c r="F22" s="196"/>
      <c r="G22" s="196"/>
      <c r="H22" s="197"/>
    </row>
    <row r="23" spans="1:8" s="70" customFormat="1" ht="30" customHeight="1" x14ac:dyDescent="0.25">
      <c r="A23" s="43">
        <v>15</v>
      </c>
      <c r="B23" s="193" t="s">
        <v>316</v>
      </c>
      <c r="C23" s="194"/>
      <c r="D23" s="97" t="s">
        <v>10</v>
      </c>
      <c r="E23" s="195">
        <v>200</v>
      </c>
      <c r="F23" s="196"/>
      <c r="G23" s="196"/>
      <c r="H23" s="197"/>
    </row>
    <row r="24" spans="1:8" ht="35.25" customHeight="1" x14ac:dyDescent="0.25">
      <c r="A24" s="43">
        <v>16</v>
      </c>
      <c r="B24" s="113" t="s">
        <v>198</v>
      </c>
      <c r="C24" s="114"/>
      <c r="D24" s="1" t="s">
        <v>10</v>
      </c>
      <c r="E24" s="5" t="s">
        <v>28</v>
      </c>
      <c r="F24" s="3">
        <v>8.6</v>
      </c>
      <c r="G24" s="2">
        <v>63.43</v>
      </c>
      <c r="H24" s="71">
        <f>F24*G24*0.6</f>
        <v>327.29879999999997</v>
      </c>
    </row>
    <row r="25" spans="1:8" s="96" customFormat="1" ht="48.75" customHeight="1" x14ac:dyDescent="0.25">
      <c r="A25" s="43">
        <v>17</v>
      </c>
      <c r="B25" s="189" t="s">
        <v>312</v>
      </c>
      <c r="C25" s="189"/>
      <c r="D25" s="93" t="s">
        <v>10</v>
      </c>
      <c r="E25" s="94" t="s">
        <v>311</v>
      </c>
      <c r="F25" s="95">
        <f>5+4.5</f>
        <v>9.5</v>
      </c>
      <c r="G25" s="2">
        <v>63.43</v>
      </c>
      <c r="H25" s="71">
        <f t="shared" si="0"/>
        <v>301.29250000000002</v>
      </c>
    </row>
    <row r="26" spans="1:8" ht="38.25" customHeight="1" x14ac:dyDescent="0.25">
      <c r="A26" s="43">
        <v>18</v>
      </c>
      <c r="B26" s="182" t="s">
        <v>199</v>
      </c>
      <c r="C26" s="182"/>
      <c r="D26" s="1" t="s">
        <v>10</v>
      </c>
      <c r="E26" s="5" t="s">
        <v>19</v>
      </c>
      <c r="F26" s="3">
        <f>3.8+16.3</f>
        <v>20.100000000000001</v>
      </c>
      <c r="G26" s="2">
        <v>63.43</v>
      </c>
      <c r="H26" s="71">
        <f t="shared" si="0"/>
        <v>637.47149999999999</v>
      </c>
    </row>
    <row r="27" spans="1:8" ht="34.5" customHeight="1" x14ac:dyDescent="0.25">
      <c r="A27" s="43">
        <v>19</v>
      </c>
      <c r="B27" s="182" t="s">
        <v>200</v>
      </c>
      <c r="C27" s="182"/>
      <c r="D27" s="1" t="s">
        <v>10</v>
      </c>
      <c r="E27" s="5" t="s">
        <v>20</v>
      </c>
      <c r="F27" s="3">
        <f>3.8+18.2</f>
        <v>22</v>
      </c>
      <c r="G27" s="2">
        <v>63.43</v>
      </c>
      <c r="H27" s="71">
        <f t="shared" si="0"/>
        <v>697.73</v>
      </c>
    </row>
    <row r="28" spans="1:8" ht="51.75" customHeight="1" x14ac:dyDescent="0.25">
      <c r="A28" s="43">
        <v>20</v>
      </c>
      <c r="B28" s="182" t="s">
        <v>203</v>
      </c>
      <c r="C28" s="182"/>
      <c r="D28" s="1" t="s">
        <v>10</v>
      </c>
      <c r="E28" s="5" t="s">
        <v>22</v>
      </c>
      <c r="F28" s="5">
        <f>13.6+13.3</f>
        <v>26.9</v>
      </c>
      <c r="G28" s="2">
        <v>63.43</v>
      </c>
      <c r="H28" s="71">
        <f t="shared" si="0"/>
        <v>853.13349999999991</v>
      </c>
    </row>
    <row r="29" spans="1:8" ht="60" customHeight="1" x14ac:dyDescent="0.25">
      <c r="A29" s="43">
        <v>21</v>
      </c>
      <c r="B29" s="182" t="s">
        <v>204</v>
      </c>
      <c r="C29" s="182"/>
      <c r="D29" s="1" t="s">
        <v>10</v>
      </c>
      <c r="E29" s="5" t="s">
        <v>23</v>
      </c>
      <c r="F29" s="5">
        <f>22.1+13.3</f>
        <v>35.400000000000006</v>
      </c>
      <c r="G29" s="2">
        <v>63.43</v>
      </c>
      <c r="H29" s="71">
        <f t="shared" si="0"/>
        <v>1122.7110000000002</v>
      </c>
    </row>
    <row r="30" spans="1:8" ht="30" customHeight="1" x14ac:dyDescent="0.25">
      <c r="A30" s="43">
        <v>22</v>
      </c>
      <c r="B30" s="182" t="s">
        <v>205</v>
      </c>
      <c r="C30" s="182"/>
      <c r="D30" s="1" t="s">
        <v>10</v>
      </c>
      <c r="E30" s="5" t="s">
        <v>24</v>
      </c>
      <c r="F30" s="3">
        <v>13.5</v>
      </c>
      <c r="G30" s="2">
        <v>63.43</v>
      </c>
      <c r="H30" s="71">
        <f t="shared" si="0"/>
        <v>428.15249999999997</v>
      </c>
    </row>
    <row r="31" spans="1:8" ht="30" customHeight="1" x14ac:dyDescent="0.25">
      <c r="A31" s="43">
        <v>23</v>
      </c>
      <c r="B31" s="182" t="s">
        <v>206</v>
      </c>
      <c r="C31" s="182"/>
      <c r="D31" s="1" t="s">
        <v>10</v>
      </c>
      <c r="E31" s="5" t="s">
        <v>25</v>
      </c>
      <c r="F31" s="3">
        <v>15.4</v>
      </c>
      <c r="G31" s="2">
        <v>63.43</v>
      </c>
      <c r="H31" s="71">
        <f t="shared" si="0"/>
        <v>488.411</v>
      </c>
    </row>
    <row r="32" spans="1:8" s="70" customFormat="1" ht="30" customHeight="1" x14ac:dyDescent="0.25">
      <c r="A32" s="43">
        <v>24</v>
      </c>
      <c r="B32" s="117" t="s">
        <v>318</v>
      </c>
      <c r="C32" s="118"/>
      <c r="D32" s="85" t="s">
        <v>10</v>
      </c>
      <c r="E32" s="99">
        <v>6000</v>
      </c>
      <c r="F32" s="100"/>
      <c r="G32" s="100"/>
      <c r="H32" s="101"/>
    </row>
    <row r="33" spans="1:8" ht="30" customHeight="1" x14ac:dyDescent="0.25">
      <c r="A33" s="43">
        <v>25</v>
      </c>
      <c r="B33" s="113" t="s">
        <v>207</v>
      </c>
      <c r="C33" s="114"/>
      <c r="D33" s="1" t="s">
        <v>10</v>
      </c>
      <c r="E33" s="5" t="s">
        <v>73</v>
      </c>
      <c r="F33" s="3">
        <v>0.5</v>
      </c>
      <c r="G33" s="2">
        <v>63.43</v>
      </c>
      <c r="H33" s="71">
        <f>F33*G33*0.5</f>
        <v>15.8575</v>
      </c>
    </row>
    <row r="34" spans="1:8" ht="50.25" customHeight="1" x14ac:dyDescent="0.25">
      <c r="A34" s="43">
        <v>26</v>
      </c>
      <c r="B34" s="111" t="s">
        <v>208</v>
      </c>
      <c r="C34" s="112"/>
      <c r="D34" s="12" t="s">
        <v>10</v>
      </c>
      <c r="E34" s="13" t="s">
        <v>68</v>
      </c>
      <c r="F34" s="14">
        <v>8.6999999999999993</v>
      </c>
      <c r="G34" s="15">
        <v>63.43</v>
      </c>
      <c r="H34" s="14">
        <f>F34*G34*0.4</f>
        <v>220.7364</v>
      </c>
    </row>
    <row r="35" spans="1:8" ht="37.5" customHeight="1" x14ac:dyDescent="0.25">
      <c r="A35" s="43">
        <v>27</v>
      </c>
      <c r="B35" s="111" t="s">
        <v>209</v>
      </c>
      <c r="C35" s="112"/>
      <c r="D35" s="12" t="s">
        <v>10</v>
      </c>
      <c r="E35" s="13" t="s">
        <v>67</v>
      </c>
      <c r="F35" s="14">
        <v>14.4</v>
      </c>
      <c r="G35" s="15">
        <v>63.43</v>
      </c>
      <c r="H35" s="14">
        <f t="shared" ref="H35:H47" si="1">F35*G35*0.4</f>
        <v>365.35680000000002</v>
      </c>
    </row>
    <row r="36" spans="1:8" ht="52.5" customHeight="1" x14ac:dyDescent="0.25">
      <c r="A36" s="43">
        <v>28</v>
      </c>
      <c r="B36" s="111" t="s">
        <v>34</v>
      </c>
      <c r="C36" s="112"/>
      <c r="D36" s="12" t="s">
        <v>10</v>
      </c>
      <c r="E36" s="13" t="s">
        <v>29</v>
      </c>
      <c r="F36" s="14">
        <v>135</v>
      </c>
      <c r="G36" s="15">
        <v>63.43</v>
      </c>
      <c r="H36" s="14">
        <f t="shared" si="1"/>
        <v>3425.22</v>
      </c>
    </row>
    <row r="37" spans="1:8" ht="30" customHeight="1" x14ac:dyDescent="0.25">
      <c r="A37" s="43">
        <v>29</v>
      </c>
      <c r="B37" s="183" t="s">
        <v>33</v>
      </c>
      <c r="C37" s="183"/>
      <c r="D37" s="12" t="s">
        <v>10</v>
      </c>
      <c r="E37" s="13" t="s">
        <v>30</v>
      </c>
      <c r="F37" s="14">
        <v>225.5</v>
      </c>
      <c r="G37" s="15">
        <v>63.43</v>
      </c>
      <c r="H37" s="14">
        <f t="shared" si="1"/>
        <v>5721.3860000000004</v>
      </c>
    </row>
    <row r="38" spans="1:8" ht="48.75" customHeight="1" x14ac:dyDescent="0.25">
      <c r="A38" s="43">
        <v>30</v>
      </c>
      <c r="B38" s="183" t="s">
        <v>35</v>
      </c>
      <c r="C38" s="183"/>
      <c r="D38" s="12" t="s">
        <v>10</v>
      </c>
      <c r="E38" s="13" t="s">
        <v>31</v>
      </c>
      <c r="F38" s="14">
        <v>114.4</v>
      </c>
      <c r="G38" s="15">
        <v>63.43</v>
      </c>
      <c r="H38" s="14">
        <f t="shared" si="1"/>
        <v>2902.5568000000003</v>
      </c>
    </row>
    <row r="39" spans="1:8" ht="69" customHeight="1" x14ac:dyDescent="0.25">
      <c r="A39" s="43">
        <v>31</v>
      </c>
      <c r="B39" s="183" t="s">
        <v>210</v>
      </c>
      <c r="C39" s="183"/>
      <c r="D39" s="12" t="s">
        <v>10</v>
      </c>
      <c r="E39" s="13" t="s">
        <v>32</v>
      </c>
      <c r="F39" s="14">
        <v>154.80000000000001</v>
      </c>
      <c r="G39" s="15">
        <v>63.43</v>
      </c>
      <c r="H39" s="14">
        <f t="shared" si="1"/>
        <v>3927.5856000000003</v>
      </c>
    </row>
    <row r="40" spans="1:8" ht="18.75" customHeight="1" x14ac:dyDescent="0.25">
      <c r="A40" s="43">
        <v>32</v>
      </c>
      <c r="B40" s="111" t="s">
        <v>58</v>
      </c>
      <c r="C40" s="112"/>
      <c r="D40" s="12" t="s">
        <v>10</v>
      </c>
      <c r="E40" s="13" t="s">
        <v>37</v>
      </c>
      <c r="F40" s="14">
        <v>264.7</v>
      </c>
      <c r="G40" s="15">
        <v>63.43</v>
      </c>
      <c r="H40" s="14">
        <f t="shared" si="1"/>
        <v>6715.9683999999997</v>
      </c>
    </row>
    <row r="41" spans="1:8" ht="70.5" customHeight="1" x14ac:dyDescent="0.25">
      <c r="A41" s="43">
        <v>33</v>
      </c>
      <c r="B41" s="111" t="s">
        <v>211</v>
      </c>
      <c r="C41" s="112"/>
      <c r="D41" s="12" t="s">
        <v>10</v>
      </c>
      <c r="E41" s="13" t="s">
        <v>60</v>
      </c>
      <c r="F41" s="14">
        <v>134.4</v>
      </c>
      <c r="G41" s="15">
        <v>63.43</v>
      </c>
      <c r="H41" s="14">
        <f t="shared" si="1"/>
        <v>3409.9968000000003</v>
      </c>
    </row>
    <row r="42" spans="1:8" ht="83.25" customHeight="1" x14ac:dyDescent="0.25">
      <c r="A42" s="43">
        <v>34</v>
      </c>
      <c r="B42" s="183" t="s">
        <v>36</v>
      </c>
      <c r="C42" s="183"/>
      <c r="D42" s="12" t="s">
        <v>10</v>
      </c>
      <c r="E42" s="13" t="s">
        <v>38</v>
      </c>
      <c r="F42" s="13">
        <v>101.9</v>
      </c>
      <c r="G42" s="15">
        <v>63.43</v>
      </c>
      <c r="H42" s="14">
        <f t="shared" si="1"/>
        <v>2585.4068000000007</v>
      </c>
    </row>
    <row r="43" spans="1:8" ht="30" customHeight="1" x14ac:dyDescent="0.25">
      <c r="A43" s="43">
        <v>35</v>
      </c>
      <c r="B43" s="183" t="s">
        <v>41</v>
      </c>
      <c r="C43" s="183"/>
      <c r="D43" s="12" t="s">
        <v>10</v>
      </c>
      <c r="E43" s="13" t="s">
        <v>39</v>
      </c>
      <c r="F43" s="14">
        <v>147.5</v>
      </c>
      <c r="G43" s="15">
        <v>63.43</v>
      </c>
      <c r="H43" s="14">
        <f t="shared" si="1"/>
        <v>3742.37</v>
      </c>
    </row>
    <row r="44" spans="1:8" ht="39.75" customHeight="1" x14ac:dyDescent="0.25">
      <c r="A44" s="43">
        <v>36</v>
      </c>
      <c r="B44" s="183" t="s">
        <v>40</v>
      </c>
      <c r="C44" s="183"/>
      <c r="D44" s="12" t="s">
        <v>10</v>
      </c>
      <c r="E44" s="13" t="s">
        <v>42</v>
      </c>
      <c r="F44" s="14">
        <v>182.5</v>
      </c>
      <c r="G44" s="15">
        <v>63.43</v>
      </c>
      <c r="H44" s="14">
        <f t="shared" si="1"/>
        <v>4630.3900000000003</v>
      </c>
    </row>
    <row r="45" spans="1:8" ht="90" customHeight="1" x14ac:dyDescent="0.25">
      <c r="A45" s="43">
        <v>37</v>
      </c>
      <c r="B45" s="184" t="s">
        <v>43</v>
      </c>
      <c r="C45" s="184"/>
      <c r="D45" s="12" t="s">
        <v>10</v>
      </c>
      <c r="E45" s="13" t="s">
        <v>44</v>
      </c>
      <c r="F45" s="14">
        <v>129.6</v>
      </c>
      <c r="G45" s="15">
        <v>63.43</v>
      </c>
      <c r="H45" s="14">
        <f t="shared" si="1"/>
        <v>3288.2112000000002</v>
      </c>
    </row>
    <row r="46" spans="1:8" ht="58.5" customHeight="1" x14ac:dyDescent="0.25">
      <c r="A46" s="43">
        <v>38</v>
      </c>
      <c r="B46" s="183" t="s">
        <v>45</v>
      </c>
      <c r="C46" s="183"/>
      <c r="D46" s="12" t="s">
        <v>10</v>
      </c>
      <c r="E46" s="13" t="s">
        <v>46</v>
      </c>
      <c r="F46" s="14">
        <v>201.5</v>
      </c>
      <c r="G46" s="15">
        <v>63.43</v>
      </c>
      <c r="H46" s="14">
        <f t="shared" si="1"/>
        <v>5112.4580000000005</v>
      </c>
    </row>
    <row r="47" spans="1:8" ht="37.5" customHeight="1" x14ac:dyDescent="0.25">
      <c r="A47" s="43">
        <v>39</v>
      </c>
      <c r="B47" s="183" t="s">
        <v>47</v>
      </c>
      <c r="C47" s="183"/>
      <c r="D47" s="12" t="s">
        <v>10</v>
      </c>
      <c r="E47" s="13" t="s">
        <v>48</v>
      </c>
      <c r="F47" s="14">
        <v>225</v>
      </c>
      <c r="G47" s="15">
        <v>63.43</v>
      </c>
      <c r="H47" s="14">
        <f t="shared" si="1"/>
        <v>5708.7000000000007</v>
      </c>
    </row>
    <row r="48" spans="1:8" s="70" customFormat="1" ht="83.25" customHeight="1" x14ac:dyDescent="0.25">
      <c r="A48" s="43">
        <v>40</v>
      </c>
      <c r="B48" s="117" t="s">
        <v>301</v>
      </c>
      <c r="C48" s="118"/>
      <c r="D48" s="85" t="s">
        <v>10</v>
      </c>
      <c r="E48" s="86" t="s">
        <v>44</v>
      </c>
      <c r="F48" s="87">
        <v>129.6</v>
      </c>
      <c r="G48" s="88">
        <v>63.43</v>
      </c>
      <c r="H48" s="87">
        <f>F48*G48*1.5</f>
        <v>12330.792000000001</v>
      </c>
    </row>
    <row r="49" spans="1:8" s="70" customFormat="1" ht="69.75" customHeight="1" x14ac:dyDescent="0.25">
      <c r="A49" s="43">
        <v>41</v>
      </c>
      <c r="B49" s="117" t="s">
        <v>302</v>
      </c>
      <c r="C49" s="118"/>
      <c r="D49" s="85" t="s">
        <v>10</v>
      </c>
      <c r="E49" s="86" t="s">
        <v>48</v>
      </c>
      <c r="F49" s="87">
        <v>225</v>
      </c>
      <c r="G49" s="88">
        <v>63.43</v>
      </c>
      <c r="H49" s="87">
        <f>F49*G49*1.5</f>
        <v>21407.625</v>
      </c>
    </row>
    <row r="50" spans="1:8" ht="87.75" customHeight="1" x14ac:dyDescent="0.25">
      <c r="A50" s="43">
        <v>42</v>
      </c>
      <c r="B50" s="183" t="s">
        <v>212</v>
      </c>
      <c r="C50" s="183"/>
      <c r="D50" s="12" t="s">
        <v>10</v>
      </c>
      <c r="E50" s="13" t="s">
        <v>49</v>
      </c>
      <c r="F50" s="14">
        <v>109.9</v>
      </c>
      <c r="G50" s="15">
        <v>63.43</v>
      </c>
      <c r="H50" s="14">
        <f t="shared" ref="H50:H57" si="2">F50*G50*0.4</f>
        <v>2788.3828000000003</v>
      </c>
    </row>
    <row r="51" spans="1:8" ht="30" customHeight="1" x14ac:dyDescent="0.25">
      <c r="A51" s="43">
        <v>43</v>
      </c>
      <c r="B51" s="183" t="s">
        <v>50</v>
      </c>
      <c r="C51" s="183"/>
      <c r="D51" s="12" t="s">
        <v>10</v>
      </c>
      <c r="E51" s="13" t="s">
        <v>51</v>
      </c>
      <c r="F51" s="14">
        <v>137.4</v>
      </c>
      <c r="G51" s="15">
        <v>63.43</v>
      </c>
      <c r="H51" s="14">
        <f t="shared" si="2"/>
        <v>3486.1128000000008</v>
      </c>
    </row>
    <row r="52" spans="1:8" ht="55.5" customHeight="1" x14ac:dyDescent="0.25">
      <c r="A52" s="43">
        <v>44</v>
      </c>
      <c r="B52" s="183" t="s">
        <v>52</v>
      </c>
      <c r="C52" s="183"/>
      <c r="D52" s="12" t="s">
        <v>10</v>
      </c>
      <c r="E52" s="13" t="s">
        <v>53</v>
      </c>
      <c r="F52" s="14">
        <v>193</v>
      </c>
      <c r="G52" s="15">
        <v>63.43</v>
      </c>
      <c r="H52" s="14">
        <f t="shared" si="2"/>
        <v>4896.7960000000003</v>
      </c>
    </row>
    <row r="53" spans="1:8" ht="30" customHeight="1" x14ac:dyDescent="0.25">
      <c r="A53" s="43">
        <v>45</v>
      </c>
      <c r="B53" s="183" t="s">
        <v>213</v>
      </c>
      <c r="C53" s="183"/>
      <c r="D53" s="12" t="s">
        <v>10</v>
      </c>
      <c r="E53" s="13" t="s">
        <v>54</v>
      </c>
      <c r="F53" s="14">
        <v>314.60000000000002</v>
      </c>
      <c r="G53" s="15">
        <v>63.43</v>
      </c>
      <c r="H53" s="14">
        <f t="shared" si="2"/>
        <v>7982.0312000000013</v>
      </c>
    </row>
    <row r="54" spans="1:8" ht="54.75" customHeight="1" x14ac:dyDescent="0.25">
      <c r="A54" s="43">
        <v>46</v>
      </c>
      <c r="B54" s="183" t="s">
        <v>55</v>
      </c>
      <c r="C54" s="183"/>
      <c r="D54" s="12" t="s">
        <v>10</v>
      </c>
      <c r="E54" s="13" t="s">
        <v>56</v>
      </c>
      <c r="F54" s="14">
        <v>178.1</v>
      </c>
      <c r="G54" s="15">
        <v>63.43</v>
      </c>
      <c r="H54" s="14">
        <f t="shared" si="2"/>
        <v>4518.7532000000001</v>
      </c>
    </row>
    <row r="55" spans="1:8" ht="99.75" customHeight="1" x14ac:dyDescent="0.25">
      <c r="A55" s="43">
        <v>47</v>
      </c>
      <c r="B55" s="183" t="s">
        <v>214</v>
      </c>
      <c r="C55" s="183"/>
      <c r="D55" s="12" t="s">
        <v>10</v>
      </c>
      <c r="E55" s="13" t="s">
        <v>57</v>
      </c>
      <c r="F55" s="14">
        <v>220.2</v>
      </c>
      <c r="G55" s="15">
        <v>63.43</v>
      </c>
      <c r="H55" s="14">
        <f t="shared" si="2"/>
        <v>5586.9144000000006</v>
      </c>
    </row>
    <row r="56" spans="1:8" ht="30" customHeight="1" x14ac:dyDescent="0.25">
      <c r="A56" s="43">
        <v>48</v>
      </c>
      <c r="B56" s="183" t="s">
        <v>58</v>
      </c>
      <c r="C56" s="183"/>
      <c r="D56" s="12" t="s">
        <v>10</v>
      </c>
      <c r="E56" s="13" t="s">
        <v>59</v>
      </c>
      <c r="F56" s="13">
        <v>353.6</v>
      </c>
      <c r="G56" s="15">
        <v>63.43</v>
      </c>
      <c r="H56" s="14">
        <f t="shared" si="2"/>
        <v>8971.5392000000011</v>
      </c>
    </row>
    <row r="57" spans="1:8" ht="57.75" customHeight="1" x14ac:dyDescent="0.25">
      <c r="A57" s="43">
        <v>49</v>
      </c>
      <c r="B57" s="183" t="s">
        <v>61</v>
      </c>
      <c r="C57" s="183"/>
      <c r="D57" s="12" t="s">
        <v>10</v>
      </c>
      <c r="E57" s="13" t="s">
        <v>62</v>
      </c>
      <c r="F57" s="13">
        <v>199.8</v>
      </c>
      <c r="G57" s="15">
        <v>63.43</v>
      </c>
      <c r="H57" s="14">
        <f t="shared" si="2"/>
        <v>5069.3256000000001</v>
      </c>
    </row>
    <row r="58" spans="1:8" s="31" customFormat="1" ht="63.75" customHeight="1" x14ac:dyDescent="0.25">
      <c r="A58" s="205" t="s">
        <v>238</v>
      </c>
      <c r="B58" s="206"/>
      <c r="C58" s="206"/>
      <c r="D58" s="206"/>
      <c r="E58" s="206"/>
      <c r="F58" s="206"/>
      <c r="G58" s="206"/>
      <c r="H58" s="207"/>
    </row>
    <row r="59" spans="1:8" s="31" customFormat="1" ht="30" customHeight="1" x14ac:dyDescent="0.25">
      <c r="A59" s="44"/>
      <c r="B59" s="45"/>
      <c r="C59" s="45"/>
      <c r="D59" s="27"/>
      <c r="E59" s="40"/>
      <c r="F59" s="40"/>
      <c r="G59" s="33"/>
      <c r="H59" s="46"/>
    </row>
    <row r="60" spans="1:8" ht="50.1" customHeight="1" x14ac:dyDescent="0.25">
      <c r="A60" s="108" t="s">
        <v>69</v>
      </c>
      <c r="B60" s="180"/>
      <c r="C60" s="180"/>
      <c r="D60" s="180"/>
      <c r="E60" s="180"/>
      <c r="F60" s="180"/>
      <c r="G60" s="180"/>
      <c r="H60" s="181"/>
    </row>
    <row r="61" spans="1:8" ht="95.25" customHeight="1" x14ac:dyDescent="0.25">
      <c r="A61" s="6" t="s">
        <v>0</v>
      </c>
      <c r="B61" s="163" t="s">
        <v>1</v>
      </c>
      <c r="C61" s="163"/>
      <c r="D61" s="6" t="s">
        <v>2</v>
      </c>
      <c r="E61" s="6" t="s">
        <v>8</v>
      </c>
      <c r="F61" s="6" t="s">
        <v>7</v>
      </c>
      <c r="G61" s="98" t="s">
        <v>321</v>
      </c>
      <c r="H61" s="98" t="s">
        <v>320</v>
      </c>
    </row>
    <row r="62" spans="1:8" ht="30" customHeight="1" x14ac:dyDescent="0.25">
      <c r="A62" s="43">
        <v>1</v>
      </c>
      <c r="B62" s="163">
        <v>2</v>
      </c>
      <c r="C62" s="163"/>
      <c r="D62" s="6">
        <v>3</v>
      </c>
      <c r="E62" s="8">
        <v>4</v>
      </c>
      <c r="F62" s="9">
        <v>5</v>
      </c>
      <c r="G62" s="9">
        <v>6</v>
      </c>
      <c r="H62" s="10">
        <v>7</v>
      </c>
    </row>
    <row r="63" spans="1:8" ht="30" customHeight="1" x14ac:dyDescent="0.25">
      <c r="A63" s="73">
        <v>1</v>
      </c>
      <c r="B63" s="208" t="s">
        <v>12</v>
      </c>
      <c r="C63" s="208"/>
      <c r="D63" s="20" t="s">
        <v>10</v>
      </c>
      <c r="E63" s="17" t="s">
        <v>64</v>
      </c>
      <c r="F63" s="18">
        <v>1.9</v>
      </c>
      <c r="G63" s="19">
        <v>63.43</v>
      </c>
      <c r="H63" s="18">
        <f>F63*G63*0.5</f>
        <v>60.258499999999998</v>
      </c>
    </row>
    <row r="64" spans="1:8" ht="30" customHeight="1" x14ac:dyDescent="0.25">
      <c r="A64" s="43">
        <v>2</v>
      </c>
      <c r="B64" s="113" t="s">
        <v>139</v>
      </c>
      <c r="C64" s="114"/>
      <c r="D64" s="1" t="s">
        <v>10</v>
      </c>
      <c r="E64" s="5" t="s">
        <v>140</v>
      </c>
      <c r="F64" s="3">
        <v>2.5</v>
      </c>
      <c r="G64" s="19">
        <v>63.43</v>
      </c>
      <c r="H64" s="18">
        <f t="shared" ref="H64:H77" si="3">F64*G64*0.5</f>
        <v>79.287499999999994</v>
      </c>
    </row>
    <row r="65" spans="1:8" ht="30" customHeight="1" x14ac:dyDescent="0.25">
      <c r="A65" s="73">
        <v>3</v>
      </c>
      <c r="B65" s="201" t="s">
        <v>65</v>
      </c>
      <c r="C65" s="202"/>
      <c r="D65" s="20" t="s">
        <v>10</v>
      </c>
      <c r="E65" s="17" t="s">
        <v>66</v>
      </c>
      <c r="F65" s="18">
        <v>2.9</v>
      </c>
      <c r="G65" s="19">
        <v>63.43</v>
      </c>
      <c r="H65" s="18">
        <f t="shared" si="3"/>
        <v>91.973500000000001</v>
      </c>
    </row>
    <row r="66" spans="1:8" ht="33.75" customHeight="1" x14ac:dyDescent="0.25">
      <c r="A66" s="43">
        <v>4</v>
      </c>
      <c r="B66" s="201" t="s">
        <v>215</v>
      </c>
      <c r="C66" s="202"/>
      <c r="D66" s="20" t="s">
        <v>10</v>
      </c>
      <c r="E66" s="17" t="s">
        <v>70</v>
      </c>
      <c r="F66" s="17">
        <v>3.4</v>
      </c>
      <c r="G66" s="19">
        <v>63.43</v>
      </c>
      <c r="H66" s="18">
        <f t="shared" si="3"/>
        <v>107.831</v>
      </c>
    </row>
    <row r="67" spans="1:8" ht="30" customHeight="1" x14ac:dyDescent="0.25">
      <c r="A67" s="73">
        <v>5</v>
      </c>
      <c r="B67" s="201" t="s">
        <v>216</v>
      </c>
      <c r="C67" s="202"/>
      <c r="D67" s="20" t="s">
        <v>10</v>
      </c>
      <c r="E67" s="17" t="s">
        <v>71</v>
      </c>
      <c r="F67" s="18">
        <v>16.2</v>
      </c>
      <c r="G67" s="19">
        <v>63.43</v>
      </c>
      <c r="H67" s="18">
        <f t="shared" si="3"/>
        <v>513.78300000000002</v>
      </c>
    </row>
    <row r="68" spans="1:8" s="70" customFormat="1" ht="30" customHeight="1" x14ac:dyDescent="0.25">
      <c r="A68" s="43">
        <v>6</v>
      </c>
      <c r="B68" s="193" t="s">
        <v>315</v>
      </c>
      <c r="C68" s="194"/>
      <c r="D68" s="97" t="s">
        <v>10</v>
      </c>
      <c r="E68" s="195">
        <v>200</v>
      </c>
      <c r="F68" s="196"/>
      <c r="G68" s="196"/>
      <c r="H68" s="197"/>
    </row>
    <row r="69" spans="1:8" s="70" customFormat="1" ht="30" customHeight="1" x14ac:dyDescent="0.25">
      <c r="A69" s="73">
        <v>7</v>
      </c>
      <c r="B69" s="193" t="s">
        <v>316</v>
      </c>
      <c r="C69" s="194"/>
      <c r="D69" s="97" t="s">
        <v>10</v>
      </c>
      <c r="E69" s="195">
        <v>200</v>
      </c>
      <c r="F69" s="196"/>
      <c r="G69" s="196"/>
      <c r="H69" s="197"/>
    </row>
    <row r="70" spans="1:8" ht="39.75" customHeight="1" x14ac:dyDescent="0.25">
      <c r="A70" s="43">
        <v>8</v>
      </c>
      <c r="B70" s="201" t="s">
        <v>217</v>
      </c>
      <c r="C70" s="202"/>
      <c r="D70" s="20" t="s">
        <v>10</v>
      </c>
      <c r="E70" s="17" t="s">
        <v>74</v>
      </c>
      <c r="F70" s="18">
        <v>9.1</v>
      </c>
      <c r="G70" s="19">
        <v>63.43</v>
      </c>
      <c r="H70" s="18">
        <f t="shared" si="3"/>
        <v>288.60649999999998</v>
      </c>
    </row>
    <row r="71" spans="1:8" ht="36" customHeight="1" x14ac:dyDescent="0.25">
      <c r="A71" s="73">
        <v>9</v>
      </c>
      <c r="B71" s="201" t="s">
        <v>218</v>
      </c>
      <c r="C71" s="202"/>
      <c r="D71" s="20" t="s">
        <v>10</v>
      </c>
      <c r="E71" s="17" t="s">
        <v>75</v>
      </c>
      <c r="F71" s="18">
        <v>7.1</v>
      </c>
      <c r="G71" s="19">
        <v>63.43</v>
      </c>
      <c r="H71" s="18">
        <f t="shared" si="3"/>
        <v>225.17649999999998</v>
      </c>
    </row>
    <row r="72" spans="1:8" ht="39" customHeight="1" x14ac:dyDescent="0.25">
      <c r="A72" s="43">
        <v>10</v>
      </c>
      <c r="B72" s="202" t="s">
        <v>157</v>
      </c>
      <c r="C72" s="203"/>
      <c r="D72" s="20" t="s">
        <v>10</v>
      </c>
      <c r="E72" s="17" t="s">
        <v>76</v>
      </c>
      <c r="F72" s="18">
        <v>10.5</v>
      </c>
      <c r="G72" s="19">
        <v>63.43</v>
      </c>
      <c r="H72" s="18">
        <f t="shared" si="3"/>
        <v>333.00749999999999</v>
      </c>
    </row>
    <row r="73" spans="1:8" ht="41.25" customHeight="1" x14ac:dyDescent="0.25">
      <c r="A73" s="73">
        <v>11</v>
      </c>
      <c r="B73" s="202" t="s">
        <v>158</v>
      </c>
      <c r="C73" s="203"/>
      <c r="D73" s="20" t="s">
        <v>10</v>
      </c>
      <c r="E73" s="17" t="s">
        <v>77</v>
      </c>
      <c r="F73" s="18">
        <v>5.8</v>
      </c>
      <c r="G73" s="19">
        <v>63.43</v>
      </c>
      <c r="H73" s="18">
        <f t="shared" si="3"/>
        <v>183.947</v>
      </c>
    </row>
    <row r="74" spans="1:8" ht="30" customHeight="1" x14ac:dyDescent="0.25">
      <c r="A74" s="43">
        <v>12</v>
      </c>
      <c r="B74" s="201" t="s">
        <v>207</v>
      </c>
      <c r="C74" s="202"/>
      <c r="D74" s="20" t="s">
        <v>10</v>
      </c>
      <c r="E74" s="17" t="s">
        <v>78</v>
      </c>
      <c r="F74" s="18">
        <v>0.5</v>
      </c>
      <c r="G74" s="19">
        <v>63.43</v>
      </c>
      <c r="H74" s="18">
        <f t="shared" si="3"/>
        <v>15.8575</v>
      </c>
    </row>
    <row r="75" spans="1:8" ht="35.25" customHeight="1" x14ac:dyDescent="0.25">
      <c r="A75" s="73">
        <v>13</v>
      </c>
      <c r="B75" s="113" t="s">
        <v>219</v>
      </c>
      <c r="C75" s="114"/>
      <c r="D75" s="20" t="s">
        <v>10</v>
      </c>
      <c r="E75" s="5" t="s">
        <v>28</v>
      </c>
      <c r="F75" s="3">
        <v>8.6</v>
      </c>
      <c r="G75" s="19">
        <v>63.43</v>
      </c>
      <c r="H75" s="18">
        <f>F75*G75*0.6</f>
        <v>327.29879999999997</v>
      </c>
    </row>
    <row r="76" spans="1:8" ht="39" customHeight="1" x14ac:dyDescent="0.25">
      <c r="A76" s="43">
        <v>14</v>
      </c>
      <c r="B76" s="204" t="s">
        <v>220</v>
      </c>
      <c r="C76" s="113"/>
      <c r="D76" s="20" t="s">
        <v>10</v>
      </c>
      <c r="E76" s="17" t="s">
        <v>79</v>
      </c>
      <c r="F76" s="5">
        <v>45.5</v>
      </c>
      <c r="G76" s="19">
        <v>63.43</v>
      </c>
      <c r="H76" s="18">
        <f t="shared" si="3"/>
        <v>1443.0325</v>
      </c>
    </row>
    <row r="77" spans="1:8" ht="45" customHeight="1" x14ac:dyDescent="0.25">
      <c r="A77" s="73">
        <v>15</v>
      </c>
      <c r="B77" s="198" t="s">
        <v>279</v>
      </c>
      <c r="C77" s="199"/>
      <c r="D77" s="20" t="s">
        <v>10</v>
      </c>
      <c r="E77" s="17" t="s">
        <v>80</v>
      </c>
      <c r="F77" s="3">
        <v>40</v>
      </c>
      <c r="G77" s="19">
        <v>63.43</v>
      </c>
      <c r="H77" s="18">
        <f t="shared" si="3"/>
        <v>1268.5999999999999</v>
      </c>
    </row>
    <row r="78" spans="1:8" s="70" customFormat="1" ht="30" customHeight="1" x14ac:dyDescent="0.25">
      <c r="A78" s="43">
        <v>16</v>
      </c>
      <c r="B78" s="117" t="s">
        <v>317</v>
      </c>
      <c r="C78" s="118"/>
      <c r="D78" s="85" t="s">
        <v>10</v>
      </c>
      <c r="E78" s="99">
        <v>6000</v>
      </c>
      <c r="F78" s="100"/>
      <c r="G78" s="100"/>
      <c r="H78" s="101"/>
    </row>
    <row r="79" spans="1:8" ht="51" customHeight="1" x14ac:dyDescent="0.25">
      <c r="A79" s="73">
        <v>17</v>
      </c>
      <c r="B79" s="200" t="s">
        <v>81</v>
      </c>
      <c r="C79" s="111"/>
      <c r="D79" s="12" t="s">
        <v>10</v>
      </c>
      <c r="E79" s="13" t="s">
        <v>82</v>
      </c>
      <c r="F79" s="14">
        <v>94.6</v>
      </c>
      <c r="G79" s="15">
        <v>63.43</v>
      </c>
      <c r="H79" s="14">
        <f>F79*G79*0.4</f>
        <v>2400.1912000000002</v>
      </c>
    </row>
    <row r="80" spans="1:8" ht="54" customHeight="1" x14ac:dyDescent="0.25">
      <c r="A80" s="43">
        <v>18</v>
      </c>
      <c r="B80" s="200" t="s">
        <v>83</v>
      </c>
      <c r="C80" s="111"/>
      <c r="D80" s="12" t="s">
        <v>10</v>
      </c>
      <c r="E80" s="13" t="s">
        <v>84</v>
      </c>
      <c r="F80" s="14">
        <v>145.4</v>
      </c>
      <c r="G80" s="15">
        <v>63.43</v>
      </c>
      <c r="H80" s="14">
        <f t="shared" ref="H80:H85" si="4">F80*G80*0.4</f>
        <v>3689.0888</v>
      </c>
    </row>
    <row r="81" spans="1:8" ht="54" customHeight="1" x14ac:dyDescent="0.25">
      <c r="A81" s="73">
        <v>19</v>
      </c>
      <c r="B81" s="200" t="s">
        <v>85</v>
      </c>
      <c r="C81" s="111"/>
      <c r="D81" s="12" t="s">
        <v>10</v>
      </c>
      <c r="E81" s="13" t="s">
        <v>86</v>
      </c>
      <c r="F81" s="14">
        <v>82.1</v>
      </c>
      <c r="G81" s="15">
        <v>63.43</v>
      </c>
      <c r="H81" s="14">
        <f t="shared" si="4"/>
        <v>2083.0412000000001</v>
      </c>
    </row>
    <row r="82" spans="1:8" ht="54.75" customHeight="1" x14ac:dyDescent="0.25">
      <c r="A82" s="43">
        <v>20</v>
      </c>
      <c r="B82" s="200" t="s">
        <v>87</v>
      </c>
      <c r="C82" s="111"/>
      <c r="D82" s="12" t="s">
        <v>10</v>
      </c>
      <c r="E82" s="13" t="s">
        <v>88</v>
      </c>
      <c r="F82" s="13">
        <v>97.3</v>
      </c>
      <c r="G82" s="15">
        <v>63.43</v>
      </c>
      <c r="H82" s="14">
        <f t="shared" si="4"/>
        <v>2468.6956</v>
      </c>
    </row>
    <row r="83" spans="1:8" s="70" customFormat="1" ht="54.75" customHeight="1" x14ac:dyDescent="0.25">
      <c r="A83" s="73">
        <v>21</v>
      </c>
      <c r="B83" s="119" t="s">
        <v>303</v>
      </c>
      <c r="C83" s="117"/>
      <c r="D83" s="85" t="s">
        <v>10</v>
      </c>
      <c r="E83" s="86" t="s">
        <v>88</v>
      </c>
      <c r="F83" s="86">
        <v>97.3</v>
      </c>
      <c r="G83" s="88">
        <v>63.43</v>
      </c>
      <c r="H83" s="87">
        <f>F83*G83*1.5</f>
        <v>9257.6084999999985</v>
      </c>
    </row>
    <row r="84" spans="1:8" ht="69" customHeight="1" x14ac:dyDescent="0.25">
      <c r="A84" s="43">
        <v>22</v>
      </c>
      <c r="B84" s="200" t="s">
        <v>89</v>
      </c>
      <c r="C84" s="111"/>
      <c r="D84" s="12" t="s">
        <v>10</v>
      </c>
      <c r="E84" s="13" t="s">
        <v>90</v>
      </c>
      <c r="F84" s="14">
        <v>125.9</v>
      </c>
      <c r="G84" s="15">
        <v>63.43</v>
      </c>
      <c r="H84" s="14">
        <f t="shared" si="4"/>
        <v>3194.3348000000005</v>
      </c>
    </row>
    <row r="85" spans="1:8" ht="69" customHeight="1" x14ac:dyDescent="0.25">
      <c r="A85" s="73">
        <v>23</v>
      </c>
      <c r="B85" s="200" t="s">
        <v>91</v>
      </c>
      <c r="C85" s="111"/>
      <c r="D85" s="12" t="s">
        <v>10</v>
      </c>
      <c r="E85" s="13" t="s">
        <v>92</v>
      </c>
      <c r="F85" s="14">
        <v>184.6</v>
      </c>
      <c r="G85" s="15">
        <v>63.43</v>
      </c>
      <c r="H85" s="14">
        <f t="shared" si="4"/>
        <v>4683.6711999999998</v>
      </c>
    </row>
    <row r="86" spans="1:8" s="31" customFormat="1" ht="30" customHeight="1" x14ac:dyDescent="0.25">
      <c r="A86" s="44"/>
      <c r="B86" s="47"/>
      <c r="C86" s="47"/>
      <c r="D86" s="27"/>
      <c r="E86" s="40"/>
      <c r="F86" s="34"/>
      <c r="G86" s="33"/>
      <c r="H86" s="46"/>
    </row>
    <row r="87" spans="1:8" ht="50.1" customHeight="1" x14ac:dyDescent="0.25">
      <c r="A87" s="108" t="s">
        <v>103</v>
      </c>
      <c r="B87" s="109"/>
      <c r="C87" s="109"/>
      <c r="D87" s="109"/>
      <c r="E87" s="109"/>
      <c r="F87" s="109"/>
      <c r="G87" s="109"/>
      <c r="H87" s="110"/>
    </row>
    <row r="88" spans="1:8" ht="95.25" customHeight="1" x14ac:dyDescent="0.25">
      <c r="A88" s="7" t="s">
        <v>0</v>
      </c>
      <c r="B88" s="163" t="s">
        <v>1</v>
      </c>
      <c r="C88" s="163"/>
      <c r="D88" s="7" t="s">
        <v>2</v>
      </c>
      <c r="E88" s="7" t="s">
        <v>8</v>
      </c>
      <c r="F88" s="7" t="s">
        <v>7</v>
      </c>
      <c r="G88" s="98" t="s">
        <v>321</v>
      </c>
      <c r="H88" s="98" t="s">
        <v>320</v>
      </c>
    </row>
    <row r="89" spans="1:8" ht="30" customHeight="1" x14ac:dyDescent="0.25">
      <c r="A89" s="43">
        <v>1</v>
      </c>
      <c r="B89" s="163">
        <v>2</v>
      </c>
      <c r="C89" s="163"/>
      <c r="D89" s="7">
        <v>3</v>
      </c>
      <c r="E89" s="8">
        <v>4</v>
      </c>
      <c r="F89" s="9">
        <v>5</v>
      </c>
      <c r="G89" s="9">
        <v>6</v>
      </c>
      <c r="H89" s="10">
        <v>7</v>
      </c>
    </row>
    <row r="90" spans="1:8" ht="81" customHeight="1" x14ac:dyDescent="0.25">
      <c r="A90" s="74">
        <v>1</v>
      </c>
      <c r="B90" s="111" t="s">
        <v>102</v>
      </c>
      <c r="C90" s="112"/>
      <c r="D90" s="12" t="s">
        <v>10</v>
      </c>
      <c r="E90" s="16" t="s">
        <v>93</v>
      </c>
      <c r="F90" s="14">
        <v>167.7</v>
      </c>
      <c r="G90" s="15">
        <v>63.43</v>
      </c>
      <c r="H90" s="14">
        <f>F90*G90*0.3</f>
        <v>3191.1632999999997</v>
      </c>
    </row>
    <row r="91" spans="1:8" ht="112.5" customHeight="1" x14ac:dyDescent="0.25">
      <c r="A91" s="74">
        <v>2</v>
      </c>
      <c r="B91" s="111" t="s">
        <v>100</v>
      </c>
      <c r="C91" s="112"/>
      <c r="D91" s="12" t="s">
        <v>10</v>
      </c>
      <c r="E91" s="16" t="s">
        <v>94</v>
      </c>
      <c r="F91" s="14">
        <v>376.5</v>
      </c>
      <c r="G91" s="15">
        <v>63.43</v>
      </c>
      <c r="H91" s="14">
        <f t="shared" ref="H91:H94" si="5">F91*G91*0.3</f>
        <v>7164.4184999999998</v>
      </c>
    </row>
    <row r="92" spans="1:8" ht="89.25" customHeight="1" x14ac:dyDescent="0.25">
      <c r="A92" s="74">
        <v>3</v>
      </c>
      <c r="B92" s="111" t="s">
        <v>101</v>
      </c>
      <c r="C92" s="112"/>
      <c r="D92" s="12" t="s">
        <v>10</v>
      </c>
      <c r="E92" s="16" t="s">
        <v>95</v>
      </c>
      <c r="F92" s="14">
        <v>87.5</v>
      </c>
      <c r="G92" s="15">
        <v>63.43</v>
      </c>
      <c r="H92" s="14">
        <f t="shared" si="5"/>
        <v>1665.0374999999999</v>
      </c>
    </row>
    <row r="93" spans="1:8" ht="102.75" customHeight="1" x14ac:dyDescent="0.25">
      <c r="A93" s="74">
        <v>4</v>
      </c>
      <c r="B93" s="111" t="s">
        <v>98</v>
      </c>
      <c r="C93" s="112"/>
      <c r="D93" s="12" t="s">
        <v>10</v>
      </c>
      <c r="E93" s="16" t="s">
        <v>96</v>
      </c>
      <c r="F93" s="14">
        <v>741.4</v>
      </c>
      <c r="G93" s="15">
        <v>63.43</v>
      </c>
      <c r="H93" s="14">
        <f t="shared" si="5"/>
        <v>14108.1006</v>
      </c>
    </row>
    <row r="94" spans="1:8" s="31" customFormat="1" ht="89.25" customHeight="1" x14ac:dyDescent="0.25">
      <c r="A94" s="74">
        <v>5</v>
      </c>
      <c r="B94" s="111" t="s">
        <v>99</v>
      </c>
      <c r="C94" s="112"/>
      <c r="D94" s="12" t="s">
        <v>10</v>
      </c>
      <c r="E94" s="16" t="s">
        <v>97</v>
      </c>
      <c r="F94" s="14">
        <v>411.9</v>
      </c>
      <c r="G94" s="15">
        <v>63.43</v>
      </c>
      <c r="H94" s="14">
        <f t="shared" si="5"/>
        <v>7838.0450999999994</v>
      </c>
    </row>
    <row r="95" spans="1:8" s="70" customFormat="1" ht="42" customHeight="1" x14ac:dyDescent="0.25">
      <c r="A95" s="74">
        <v>6</v>
      </c>
      <c r="B95" s="111" t="s">
        <v>297</v>
      </c>
      <c r="C95" s="112"/>
      <c r="D95" s="12" t="s">
        <v>10</v>
      </c>
      <c r="E95" s="16" t="s">
        <v>96</v>
      </c>
      <c r="F95" s="14">
        <v>741.4</v>
      </c>
      <c r="G95" s="15">
        <v>63.43</v>
      </c>
      <c r="H95" s="14">
        <f>F95*G95*0.3/4</f>
        <v>3527.0251499999999</v>
      </c>
    </row>
    <row r="96" spans="1:8" s="70" customFormat="1" ht="44.25" customHeight="1" x14ac:dyDescent="0.25">
      <c r="A96" s="74">
        <v>7</v>
      </c>
      <c r="B96" s="111" t="s">
        <v>298</v>
      </c>
      <c r="C96" s="112"/>
      <c r="D96" s="12" t="s">
        <v>10</v>
      </c>
      <c r="E96" s="16" t="s">
        <v>96</v>
      </c>
      <c r="F96" s="14">
        <v>741.4</v>
      </c>
      <c r="G96" s="15">
        <v>63.43</v>
      </c>
      <c r="H96" s="14">
        <f>F96*G96*0.3/3</f>
        <v>4702.7002000000002</v>
      </c>
    </row>
    <row r="97" spans="1:123" s="70" customFormat="1" ht="37.5" customHeight="1" x14ac:dyDescent="0.25">
      <c r="A97" s="74">
        <v>8</v>
      </c>
      <c r="B97" s="111" t="s">
        <v>299</v>
      </c>
      <c r="C97" s="112"/>
      <c r="D97" s="12" t="s">
        <v>10</v>
      </c>
      <c r="E97" s="16" t="s">
        <v>97</v>
      </c>
      <c r="F97" s="14">
        <v>411.9</v>
      </c>
      <c r="G97" s="15">
        <v>63.43</v>
      </c>
      <c r="H97" s="14">
        <f>F97*G97*0.3/4</f>
        <v>1959.5112749999998</v>
      </c>
    </row>
    <row r="98" spans="1:123" s="70" customFormat="1" ht="39" customHeight="1" x14ac:dyDescent="0.25">
      <c r="A98" s="74">
        <v>9</v>
      </c>
      <c r="B98" s="111" t="s">
        <v>300</v>
      </c>
      <c r="C98" s="112"/>
      <c r="D98" s="12" t="s">
        <v>10</v>
      </c>
      <c r="E98" s="16" t="s">
        <v>97</v>
      </c>
      <c r="F98" s="14">
        <v>411.9</v>
      </c>
      <c r="G98" s="15">
        <v>63.43</v>
      </c>
      <c r="H98" s="14">
        <f>F98*G98*0.3/3</f>
        <v>2612.6816999999996</v>
      </c>
    </row>
    <row r="99" spans="1:123" s="31" customFormat="1" ht="30" customHeight="1" x14ac:dyDescent="0.25">
      <c r="A99" s="44"/>
      <c r="B99" s="47"/>
      <c r="C99" s="47"/>
      <c r="D99" s="27"/>
      <c r="E99" s="40"/>
      <c r="F99" s="34"/>
      <c r="G99" s="33"/>
      <c r="H99" s="46"/>
    </row>
    <row r="100" spans="1:123" s="31" customFormat="1" ht="50.1" customHeight="1" x14ac:dyDescent="0.25">
      <c r="A100" s="108" t="s">
        <v>222</v>
      </c>
      <c r="B100" s="180"/>
      <c r="C100" s="180"/>
      <c r="D100" s="180"/>
      <c r="E100" s="180"/>
      <c r="F100" s="180"/>
      <c r="G100" s="180"/>
      <c r="H100" s="181"/>
    </row>
    <row r="101" spans="1:123" s="31" customFormat="1" ht="95.25" customHeight="1" x14ac:dyDescent="0.25">
      <c r="A101" s="7" t="s">
        <v>0</v>
      </c>
      <c r="B101" s="163" t="s">
        <v>1</v>
      </c>
      <c r="C101" s="163"/>
      <c r="D101" s="7" t="s">
        <v>2</v>
      </c>
      <c r="E101" s="82" t="s">
        <v>8</v>
      </c>
      <c r="F101" s="82" t="s">
        <v>2</v>
      </c>
      <c r="G101" s="105" t="s">
        <v>281</v>
      </c>
      <c r="H101" s="107"/>
    </row>
    <row r="102" spans="1:123" s="31" customFormat="1" ht="30" customHeight="1" x14ac:dyDescent="0.25">
      <c r="A102" s="43">
        <v>1</v>
      </c>
      <c r="B102" s="163">
        <v>2</v>
      </c>
      <c r="C102" s="163"/>
      <c r="D102" s="7">
        <v>3</v>
      </c>
      <c r="E102" s="8">
        <v>4</v>
      </c>
      <c r="F102" s="82">
        <v>3</v>
      </c>
      <c r="G102" s="148">
        <v>6</v>
      </c>
      <c r="H102" s="149"/>
    </row>
    <row r="103" spans="1:123" s="31" customFormat="1" ht="39" customHeight="1" x14ac:dyDescent="0.25">
      <c r="A103" s="38">
        <v>1</v>
      </c>
      <c r="B103" s="154" t="s">
        <v>223</v>
      </c>
      <c r="C103" s="155"/>
      <c r="D103" s="155"/>
      <c r="E103" s="156"/>
      <c r="F103" s="11" t="s">
        <v>10</v>
      </c>
      <c r="G103" s="150">
        <v>15000</v>
      </c>
      <c r="H103" s="151">
        <v>15000</v>
      </c>
    </row>
    <row r="104" spans="1:123" s="31" customFormat="1" ht="46.5" customHeight="1" x14ac:dyDescent="0.25">
      <c r="A104" s="38">
        <v>2</v>
      </c>
      <c r="B104" s="154" t="s">
        <v>224</v>
      </c>
      <c r="C104" s="155"/>
      <c r="D104" s="155"/>
      <c r="E104" s="156"/>
      <c r="F104" s="11" t="s">
        <v>10</v>
      </c>
      <c r="G104" s="150">
        <v>45000</v>
      </c>
      <c r="H104" s="151">
        <v>45000</v>
      </c>
    </row>
    <row r="105" spans="1:123" s="31" customFormat="1" ht="39" customHeight="1" x14ac:dyDescent="0.25">
      <c r="A105" s="38">
        <v>3</v>
      </c>
      <c r="B105" s="157" t="s">
        <v>282</v>
      </c>
      <c r="C105" s="158"/>
      <c r="D105" s="158"/>
      <c r="E105" s="159"/>
      <c r="F105" s="36" t="s">
        <v>10</v>
      </c>
      <c r="G105" s="152">
        <v>6000</v>
      </c>
      <c r="H105" s="153">
        <v>6000</v>
      </c>
    </row>
    <row r="106" spans="1:123" s="70" customFormat="1" ht="37.5" customHeight="1" x14ac:dyDescent="0.25">
      <c r="A106" s="38"/>
      <c r="B106" s="157" t="s">
        <v>280</v>
      </c>
      <c r="C106" s="158"/>
      <c r="D106" s="158"/>
      <c r="E106" s="159"/>
      <c r="F106" s="36" t="s">
        <v>10</v>
      </c>
      <c r="G106" s="152">
        <v>6000</v>
      </c>
      <c r="H106" s="153">
        <v>6000</v>
      </c>
    </row>
    <row r="107" spans="1:123" s="48" customFormat="1" ht="30" customHeight="1" x14ac:dyDescent="0.25">
      <c r="A107" s="44"/>
      <c r="B107" s="39"/>
      <c r="C107" s="39"/>
      <c r="D107" s="37"/>
      <c r="E107" s="40"/>
      <c r="F107" s="40"/>
      <c r="G107" s="40"/>
      <c r="H107" s="41"/>
      <c r="I107" s="83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</row>
    <row r="108" spans="1:123" ht="64.5" customHeight="1" x14ac:dyDescent="0.25">
      <c r="A108" s="160" t="s">
        <v>240</v>
      </c>
      <c r="B108" s="161"/>
      <c r="C108" s="161"/>
      <c r="D108" s="161"/>
      <c r="E108" s="161"/>
      <c r="F108" s="161"/>
      <c r="G108" s="161"/>
      <c r="H108" s="162"/>
    </row>
    <row r="109" spans="1:123" s="31" customFormat="1" ht="95.25" customHeight="1" x14ac:dyDescent="0.25">
      <c r="A109" s="7" t="s">
        <v>0</v>
      </c>
      <c r="B109" s="163" t="s">
        <v>1</v>
      </c>
      <c r="C109" s="163"/>
      <c r="D109" s="7" t="s">
        <v>2</v>
      </c>
      <c r="E109" s="7" t="s">
        <v>8</v>
      </c>
      <c r="F109" s="7" t="s">
        <v>7</v>
      </c>
      <c r="G109" s="98" t="s">
        <v>321</v>
      </c>
      <c r="H109" s="98" t="s">
        <v>320</v>
      </c>
    </row>
    <row r="110" spans="1:123" s="31" customFormat="1" ht="30" customHeight="1" x14ac:dyDescent="0.25">
      <c r="A110" s="43">
        <v>1</v>
      </c>
      <c r="B110" s="163">
        <v>2</v>
      </c>
      <c r="C110" s="163"/>
      <c r="D110" s="7">
        <v>3</v>
      </c>
      <c r="E110" s="8">
        <v>4</v>
      </c>
      <c r="F110" s="9">
        <v>5</v>
      </c>
      <c r="G110" s="9">
        <v>6</v>
      </c>
      <c r="H110" s="10">
        <v>7</v>
      </c>
    </row>
    <row r="111" spans="1:123" ht="30" customHeight="1" x14ac:dyDescent="0.25">
      <c r="A111" s="9">
        <v>1</v>
      </c>
      <c r="B111" s="227" t="s">
        <v>12</v>
      </c>
      <c r="C111" s="228"/>
      <c r="D111" s="20" t="s">
        <v>10</v>
      </c>
      <c r="E111" s="21" t="s">
        <v>109</v>
      </c>
      <c r="F111" s="3">
        <v>1.9</v>
      </c>
      <c r="G111" s="2">
        <v>63.43</v>
      </c>
      <c r="H111" s="71">
        <f>F111*G111*0.5</f>
        <v>60.258499999999998</v>
      </c>
    </row>
    <row r="112" spans="1:123" ht="36" customHeight="1" x14ac:dyDescent="0.25">
      <c r="A112" s="9">
        <v>2</v>
      </c>
      <c r="B112" s="113" t="s">
        <v>104</v>
      </c>
      <c r="C112" s="114"/>
      <c r="D112" s="20" t="s">
        <v>10</v>
      </c>
      <c r="E112" s="21" t="s">
        <v>110</v>
      </c>
      <c r="F112" s="3">
        <v>6</v>
      </c>
      <c r="G112" s="2">
        <v>63.43</v>
      </c>
      <c r="H112" s="71">
        <f>F112*G112*0.5</f>
        <v>190.29</v>
      </c>
    </row>
    <row r="113" spans="1:8" ht="30" customHeight="1" x14ac:dyDescent="0.25">
      <c r="A113" s="9">
        <v>3</v>
      </c>
      <c r="B113" s="113" t="s">
        <v>106</v>
      </c>
      <c r="C113" s="114"/>
      <c r="D113" s="20" t="s">
        <v>10</v>
      </c>
      <c r="E113" s="21" t="s">
        <v>111</v>
      </c>
      <c r="F113" s="3">
        <v>1.5</v>
      </c>
      <c r="G113" s="2">
        <v>63.43</v>
      </c>
      <c r="H113" s="71">
        <f t="shared" ref="H113:H132" si="6">F113*G113*0.5</f>
        <v>47.572499999999998</v>
      </c>
    </row>
    <row r="114" spans="1:8" ht="30" customHeight="1" x14ac:dyDescent="0.25">
      <c r="A114" s="9">
        <v>4</v>
      </c>
      <c r="B114" s="113" t="s">
        <v>107</v>
      </c>
      <c r="C114" s="114"/>
      <c r="D114" s="20" t="s">
        <v>10</v>
      </c>
      <c r="E114" s="21" t="s">
        <v>112</v>
      </c>
      <c r="F114" s="3">
        <v>7.2</v>
      </c>
      <c r="G114" s="2">
        <v>63.43</v>
      </c>
      <c r="H114" s="71">
        <f t="shared" si="6"/>
        <v>228.34800000000001</v>
      </c>
    </row>
    <row r="115" spans="1:8" ht="30" customHeight="1" x14ac:dyDescent="0.25">
      <c r="A115" s="9">
        <v>5</v>
      </c>
      <c r="B115" s="113" t="s">
        <v>72</v>
      </c>
      <c r="C115" s="114"/>
      <c r="D115" s="20" t="s">
        <v>10</v>
      </c>
      <c r="E115" s="21" t="s">
        <v>113</v>
      </c>
      <c r="F115" s="3">
        <v>0.5</v>
      </c>
      <c r="G115" s="2">
        <v>63.43</v>
      </c>
      <c r="H115" s="71">
        <f t="shared" si="6"/>
        <v>15.8575</v>
      </c>
    </row>
    <row r="116" spans="1:8" ht="30" customHeight="1" x14ac:dyDescent="0.25">
      <c r="A116" s="9">
        <v>6</v>
      </c>
      <c r="B116" s="113" t="s">
        <v>108</v>
      </c>
      <c r="C116" s="114"/>
      <c r="D116" s="20" t="s">
        <v>10</v>
      </c>
      <c r="E116" s="21" t="s">
        <v>114</v>
      </c>
      <c r="F116" s="3">
        <v>12.4</v>
      </c>
      <c r="G116" s="2">
        <v>63.43</v>
      </c>
      <c r="H116" s="71">
        <f t="shared" si="6"/>
        <v>393.26600000000002</v>
      </c>
    </row>
    <row r="117" spans="1:8" ht="30" customHeight="1" x14ac:dyDescent="0.25">
      <c r="A117" s="9">
        <v>7</v>
      </c>
      <c r="B117" s="113" t="s">
        <v>115</v>
      </c>
      <c r="C117" s="114"/>
      <c r="D117" s="20" t="s">
        <v>10</v>
      </c>
      <c r="E117" s="21" t="s">
        <v>116</v>
      </c>
      <c r="F117" s="3">
        <v>1.3</v>
      </c>
      <c r="G117" s="2">
        <v>63.43</v>
      </c>
      <c r="H117" s="71">
        <f t="shared" si="6"/>
        <v>41.229500000000002</v>
      </c>
    </row>
    <row r="118" spans="1:8" ht="30" customHeight="1" x14ac:dyDescent="0.25">
      <c r="A118" s="9">
        <v>8</v>
      </c>
      <c r="B118" s="113" t="s">
        <v>117</v>
      </c>
      <c r="C118" s="114"/>
      <c r="D118" s="20" t="s">
        <v>10</v>
      </c>
      <c r="E118" s="21" t="s">
        <v>118</v>
      </c>
      <c r="F118" s="3">
        <v>1.5</v>
      </c>
      <c r="G118" s="2">
        <v>63.43</v>
      </c>
      <c r="H118" s="71">
        <f t="shared" si="6"/>
        <v>47.572499999999998</v>
      </c>
    </row>
    <row r="119" spans="1:8" ht="39.75" customHeight="1" x14ac:dyDescent="0.25">
      <c r="A119" s="9">
        <v>9</v>
      </c>
      <c r="B119" s="113" t="s">
        <v>159</v>
      </c>
      <c r="C119" s="114"/>
      <c r="D119" s="20" t="s">
        <v>10</v>
      </c>
      <c r="E119" s="21" t="s">
        <v>119</v>
      </c>
      <c r="F119" s="3">
        <v>1.8</v>
      </c>
      <c r="G119" s="2">
        <v>63.43</v>
      </c>
      <c r="H119" s="71">
        <f t="shared" si="6"/>
        <v>57.087000000000003</v>
      </c>
    </row>
    <row r="120" spans="1:8" ht="30" customHeight="1" x14ac:dyDescent="0.25">
      <c r="A120" s="9">
        <v>10</v>
      </c>
      <c r="B120" s="113" t="s">
        <v>160</v>
      </c>
      <c r="C120" s="114"/>
      <c r="D120" s="20" t="s">
        <v>10</v>
      </c>
      <c r="E120" s="21" t="s">
        <v>120</v>
      </c>
      <c r="F120" s="3">
        <v>1.8</v>
      </c>
      <c r="G120" s="2">
        <v>63.43</v>
      </c>
      <c r="H120" s="71">
        <f t="shared" si="6"/>
        <v>57.087000000000003</v>
      </c>
    </row>
    <row r="121" spans="1:8" ht="30" customHeight="1" x14ac:dyDescent="0.25">
      <c r="A121" s="9">
        <v>11</v>
      </c>
      <c r="B121" s="113" t="s">
        <v>121</v>
      </c>
      <c r="C121" s="114"/>
      <c r="D121" s="20" t="s">
        <v>10</v>
      </c>
      <c r="E121" s="21" t="s">
        <v>122</v>
      </c>
      <c r="F121" s="3">
        <v>1.8</v>
      </c>
      <c r="G121" s="2">
        <v>63.43</v>
      </c>
      <c r="H121" s="71">
        <f t="shared" si="6"/>
        <v>57.087000000000003</v>
      </c>
    </row>
    <row r="122" spans="1:8" ht="33.75" customHeight="1" x14ac:dyDescent="0.25">
      <c r="A122" s="9">
        <v>12</v>
      </c>
      <c r="B122" s="113" t="s">
        <v>161</v>
      </c>
      <c r="C122" s="114"/>
      <c r="D122" s="20" t="s">
        <v>10</v>
      </c>
      <c r="E122" s="21" t="s">
        <v>123</v>
      </c>
      <c r="F122" s="3">
        <v>21.2</v>
      </c>
      <c r="G122" s="2">
        <v>63.43</v>
      </c>
      <c r="H122" s="71">
        <f t="shared" si="6"/>
        <v>672.35799999999995</v>
      </c>
    </row>
    <row r="123" spans="1:8" ht="33.75" customHeight="1" x14ac:dyDescent="0.25">
      <c r="A123" s="9">
        <v>13</v>
      </c>
      <c r="B123" s="113" t="s">
        <v>162</v>
      </c>
      <c r="C123" s="114"/>
      <c r="D123" s="20" t="s">
        <v>10</v>
      </c>
      <c r="E123" s="21" t="s">
        <v>124</v>
      </c>
      <c r="F123" s="3">
        <v>15.1</v>
      </c>
      <c r="G123" s="2">
        <v>63.43</v>
      </c>
      <c r="H123" s="71">
        <f t="shared" si="6"/>
        <v>478.8965</v>
      </c>
    </row>
    <row r="124" spans="1:8" ht="45.75" customHeight="1" x14ac:dyDescent="0.25">
      <c r="A124" s="9">
        <v>14</v>
      </c>
      <c r="B124" s="113" t="s">
        <v>163</v>
      </c>
      <c r="C124" s="114"/>
      <c r="D124" s="20" t="s">
        <v>10</v>
      </c>
      <c r="E124" s="21" t="s">
        <v>125</v>
      </c>
      <c r="F124" s="3">
        <v>7.2</v>
      </c>
      <c r="G124" s="2">
        <v>63.43</v>
      </c>
      <c r="H124" s="71">
        <f t="shared" si="6"/>
        <v>228.34800000000001</v>
      </c>
    </row>
    <row r="125" spans="1:8" ht="33.75" customHeight="1" x14ac:dyDescent="0.25">
      <c r="A125" s="9">
        <v>15</v>
      </c>
      <c r="B125" s="113" t="s">
        <v>164</v>
      </c>
      <c r="C125" s="114"/>
      <c r="D125" s="20" t="s">
        <v>10</v>
      </c>
      <c r="E125" s="21" t="s">
        <v>126</v>
      </c>
      <c r="F125" s="3">
        <v>4.3</v>
      </c>
      <c r="G125" s="2">
        <v>63.43</v>
      </c>
      <c r="H125" s="71">
        <f t="shared" si="6"/>
        <v>136.37449999999998</v>
      </c>
    </row>
    <row r="126" spans="1:8" ht="36.75" customHeight="1" x14ac:dyDescent="0.25">
      <c r="A126" s="9">
        <v>16</v>
      </c>
      <c r="B126" s="113" t="s">
        <v>165</v>
      </c>
      <c r="C126" s="114"/>
      <c r="D126" s="20" t="s">
        <v>10</v>
      </c>
      <c r="E126" s="21" t="s">
        <v>127</v>
      </c>
      <c r="F126" s="3">
        <v>28</v>
      </c>
      <c r="G126" s="2">
        <v>63.43</v>
      </c>
      <c r="H126" s="71">
        <f t="shared" si="6"/>
        <v>888.02</v>
      </c>
    </row>
    <row r="127" spans="1:8" ht="36.75" customHeight="1" x14ac:dyDescent="0.25">
      <c r="A127" s="9">
        <v>17</v>
      </c>
      <c r="B127" s="113" t="s">
        <v>166</v>
      </c>
      <c r="C127" s="114"/>
      <c r="D127" s="20" t="s">
        <v>10</v>
      </c>
      <c r="E127" s="21" t="s">
        <v>128</v>
      </c>
      <c r="F127" s="3">
        <v>26.4</v>
      </c>
      <c r="G127" s="2">
        <v>63.43</v>
      </c>
      <c r="H127" s="71">
        <f t="shared" si="6"/>
        <v>837.27599999999995</v>
      </c>
    </row>
    <row r="128" spans="1:8" ht="52.5" customHeight="1" x14ac:dyDescent="0.25">
      <c r="A128" s="9">
        <v>18</v>
      </c>
      <c r="B128" s="113" t="s">
        <v>167</v>
      </c>
      <c r="C128" s="114"/>
      <c r="D128" s="20" t="s">
        <v>10</v>
      </c>
      <c r="E128" s="21" t="s">
        <v>129</v>
      </c>
      <c r="F128" s="3">
        <v>17.3</v>
      </c>
      <c r="G128" s="2">
        <v>63.43</v>
      </c>
      <c r="H128" s="71">
        <f t="shared" si="6"/>
        <v>548.66949999999997</v>
      </c>
    </row>
    <row r="129" spans="1:8" ht="37.5" customHeight="1" x14ac:dyDescent="0.25">
      <c r="A129" s="9">
        <v>19</v>
      </c>
      <c r="B129" s="113" t="s">
        <v>168</v>
      </c>
      <c r="C129" s="114"/>
      <c r="D129" s="20" t="s">
        <v>10</v>
      </c>
      <c r="E129" s="21" t="s">
        <v>130</v>
      </c>
      <c r="F129" s="3">
        <v>10.3</v>
      </c>
      <c r="G129" s="2">
        <v>63.43</v>
      </c>
      <c r="H129" s="71">
        <f t="shared" si="6"/>
        <v>326.66450000000003</v>
      </c>
    </row>
    <row r="130" spans="1:8" s="31" customFormat="1" ht="37.5" customHeight="1" x14ac:dyDescent="0.25">
      <c r="A130" s="9">
        <v>20</v>
      </c>
      <c r="B130" s="113" t="s">
        <v>169</v>
      </c>
      <c r="C130" s="114"/>
      <c r="D130" s="20" t="s">
        <v>10</v>
      </c>
      <c r="E130" s="21" t="s">
        <v>152</v>
      </c>
      <c r="F130" s="3">
        <v>9.3000000000000007</v>
      </c>
      <c r="G130" s="2">
        <v>63.43</v>
      </c>
      <c r="H130" s="71">
        <f t="shared" si="6"/>
        <v>294.9495</v>
      </c>
    </row>
    <row r="131" spans="1:8" ht="48.75" customHeight="1" x14ac:dyDescent="0.25">
      <c r="A131" s="9">
        <v>22</v>
      </c>
      <c r="B131" s="113" t="s">
        <v>313</v>
      </c>
      <c r="C131" s="114"/>
      <c r="D131" s="20" t="s">
        <v>10</v>
      </c>
      <c r="E131" s="25" t="s">
        <v>314</v>
      </c>
      <c r="F131" s="3">
        <f>4.7+15.1</f>
        <v>19.8</v>
      </c>
      <c r="G131" s="2">
        <v>63.43</v>
      </c>
      <c r="H131" s="71">
        <f t="shared" si="6"/>
        <v>627.95699999999999</v>
      </c>
    </row>
    <row r="132" spans="1:8" ht="35.25" customHeight="1" x14ac:dyDescent="0.25">
      <c r="A132" s="9">
        <v>23</v>
      </c>
      <c r="B132" s="113" t="s">
        <v>170</v>
      </c>
      <c r="C132" s="114"/>
      <c r="D132" s="20" t="s">
        <v>10</v>
      </c>
      <c r="E132" s="25" t="s">
        <v>131</v>
      </c>
      <c r="F132" s="3">
        <v>48.9</v>
      </c>
      <c r="G132" s="2">
        <v>63.43</v>
      </c>
      <c r="H132" s="71">
        <f t="shared" si="6"/>
        <v>1550.8634999999999</v>
      </c>
    </row>
    <row r="133" spans="1:8" ht="37.5" customHeight="1" x14ac:dyDescent="0.25">
      <c r="A133" s="75">
        <v>24</v>
      </c>
      <c r="B133" s="111" t="s">
        <v>171</v>
      </c>
      <c r="C133" s="112"/>
      <c r="D133" s="12" t="s">
        <v>10</v>
      </c>
      <c r="E133" s="26" t="s">
        <v>132</v>
      </c>
      <c r="F133" s="14">
        <v>147</v>
      </c>
      <c r="G133" s="15">
        <v>63.43</v>
      </c>
      <c r="H133" s="14">
        <f>F133*G133*0.4</f>
        <v>3729.6839999999997</v>
      </c>
    </row>
    <row r="134" spans="1:8" ht="46.5" customHeight="1" x14ac:dyDescent="0.25">
      <c r="A134" s="75">
        <v>25</v>
      </c>
      <c r="B134" s="111" t="s">
        <v>172</v>
      </c>
      <c r="C134" s="112"/>
      <c r="D134" s="12" t="s">
        <v>10</v>
      </c>
      <c r="E134" s="26" t="s">
        <v>133</v>
      </c>
      <c r="F134" s="14">
        <v>122.2</v>
      </c>
      <c r="G134" s="15">
        <v>63.43</v>
      </c>
      <c r="H134" s="14">
        <f t="shared" ref="H134:H140" si="7">F134*G134*0.4</f>
        <v>3100.4584</v>
      </c>
    </row>
    <row r="135" spans="1:8" ht="50.25" customHeight="1" x14ac:dyDescent="0.25">
      <c r="A135" s="75">
        <v>26</v>
      </c>
      <c r="B135" s="111" t="s">
        <v>173</v>
      </c>
      <c r="C135" s="112"/>
      <c r="D135" s="12" t="s">
        <v>10</v>
      </c>
      <c r="E135" s="26" t="s">
        <v>134</v>
      </c>
      <c r="F135" s="14">
        <v>90.7</v>
      </c>
      <c r="G135" s="15">
        <v>63.43</v>
      </c>
      <c r="H135" s="14">
        <f t="shared" si="7"/>
        <v>2301.2404000000001</v>
      </c>
    </row>
    <row r="136" spans="1:8" ht="39" customHeight="1" x14ac:dyDescent="0.25">
      <c r="A136" s="75">
        <v>27</v>
      </c>
      <c r="B136" s="111" t="s">
        <v>174</v>
      </c>
      <c r="C136" s="112"/>
      <c r="D136" s="12" t="s">
        <v>10</v>
      </c>
      <c r="E136" s="26" t="s">
        <v>135</v>
      </c>
      <c r="F136" s="14">
        <v>79.3</v>
      </c>
      <c r="G136" s="15">
        <v>63.43</v>
      </c>
      <c r="H136" s="14">
        <f t="shared" si="7"/>
        <v>2011.9996000000001</v>
      </c>
    </row>
    <row r="137" spans="1:8" s="31" customFormat="1" ht="55.5" customHeight="1" x14ac:dyDescent="0.25">
      <c r="A137" s="75">
        <v>28</v>
      </c>
      <c r="B137" s="111" t="s">
        <v>175</v>
      </c>
      <c r="C137" s="112"/>
      <c r="D137" s="12" t="s">
        <v>10</v>
      </c>
      <c r="E137" s="26" t="s">
        <v>153</v>
      </c>
      <c r="F137" s="14">
        <v>208.5</v>
      </c>
      <c r="G137" s="15">
        <v>63.43</v>
      </c>
      <c r="H137" s="14">
        <f t="shared" si="7"/>
        <v>5290.0620000000008</v>
      </c>
    </row>
    <row r="138" spans="1:8" s="31" customFormat="1" ht="59.25" customHeight="1" x14ac:dyDescent="0.25">
      <c r="A138" s="75">
        <v>29</v>
      </c>
      <c r="B138" s="111" t="s">
        <v>176</v>
      </c>
      <c r="C138" s="112"/>
      <c r="D138" s="12" t="s">
        <v>10</v>
      </c>
      <c r="E138" s="26" t="s">
        <v>154</v>
      </c>
      <c r="F138" s="14">
        <v>167.3</v>
      </c>
      <c r="G138" s="15">
        <v>63.43</v>
      </c>
      <c r="H138" s="14">
        <f t="shared" si="7"/>
        <v>4244.7356</v>
      </c>
    </row>
    <row r="139" spans="1:8" s="31" customFormat="1" ht="54" customHeight="1" x14ac:dyDescent="0.25">
      <c r="A139" s="75">
        <v>30</v>
      </c>
      <c r="B139" s="111" t="s">
        <v>177</v>
      </c>
      <c r="C139" s="112"/>
      <c r="D139" s="12" t="s">
        <v>10</v>
      </c>
      <c r="E139" s="26" t="s">
        <v>155</v>
      </c>
      <c r="F139" s="14">
        <v>126.7</v>
      </c>
      <c r="G139" s="15">
        <v>63.43</v>
      </c>
      <c r="H139" s="14">
        <f t="shared" si="7"/>
        <v>3214.6324000000004</v>
      </c>
    </row>
    <row r="140" spans="1:8" s="31" customFormat="1" ht="54.75" customHeight="1" x14ac:dyDescent="0.25">
      <c r="A140" s="75">
        <v>31</v>
      </c>
      <c r="B140" s="111" t="s">
        <v>178</v>
      </c>
      <c r="C140" s="112"/>
      <c r="D140" s="12" t="s">
        <v>10</v>
      </c>
      <c r="E140" s="26" t="s">
        <v>156</v>
      </c>
      <c r="F140" s="14">
        <v>108.3</v>
      </c>
      <c r="G140" s="15">
        <v>63.43</v>
      </c>
      <c r="H140" s="14">
        <f t="shared" si="7"/>
        <v>2747.7876000000001</v>
      </c>
    </row>
    <row r="141" spans="1:8" s="31" customFormat="1" ht="71.25" customHeight="1" x14ac:dyDescent="0.25">
      <c r="A141" s="75">
        <v>32</v>
      </c>
      <c r="B141" s="193" t="s">
        <v>283</v>
      </c>
      <c r="C141" s="194"/>
      <c r="D141" s="89" t="s">
        <v>10</v>
      </c>
      <c r="E141" s="129">
        <v>30000</v>
      </c>
      <c r="F141" s="130"/>
      <c r="G141" s="130"/>
      <c r="H141" s="131"/>
    </row>
    <row r="142" spans="1:8" s="31" customFormat="1" ht="75.75" customHeight="1" x14ac:dyDescent="0.25">
      <c r="A142" s="75">
        <v>33</v>
      </c>
      <c r="B142" s="193" t="s">
        <v>284</v>
      </c>
      <c r="C142" s="194"/>
      <c r="D142" s="89" t="s">
        <v>10</v>
      </c>
      <c r="E142" s="129">
        <v>27500</v>
      </c>
      <c r="F142" s="130"/>
      <c r="G142" s="130"/>
      <c r="H142" s="131"/>
    </row>
    <row r="143" spans="1:8" s="31" customFormat="1" ht="68.25" customHeight="1" x14ac:dyDescent="0.25">
      <c r="A143" s="75">
        <v>34</v>
      </c>
      <c r="B143" s="193" t="s">
        <v>285</v>
      </c>
      <c r="C143" s="194"/>
      <c r="D143" s="89" t="s">
        <v>10</v>
      </c>
      <c r="E143" s="129">
        <v>25000</v>
      </c>
      <c r="F143" s="130"/>
      <c r="G143" s="130"/>
      <c r="H143" s="131"/>
    </row>
    <row r="144" spans="1:8" s="31" customFormat="1" ht="54.75" customHeight="1" x14ac:dyDescent="0.25">
      <c r="A144" s="75">
        <v>35</v>
      </c>
      <c r="B144" s="193" t="s">
        <v>235</v>
      </c>
      <c r="C144" s="194"/>
      <c r="D144" s="89" t="s">
        <v>10</v>
      </c>
      <c r="E144" s="132">
        <v>12500</v>
      </c>
      <c r="F144" s="133"/>
      <c r="G144" s="133"/>
      <c r="H144" s="134"/>
    </row>
    <row r="145" spans="1:8" s="31" customFormat="1" ht="54.75" customHeight="1" x14ac:dyDescent="0.25">
      <c r="A145" s="75">
        <v>36</v>
      </c>
      <c r="B145" s="193" t="s">
        <v>236</v>
      </c>
      <c r="C145" s="194"/>
      <c r="D145" s="89" t="s">
        <v>10</v>
      </c>
      <c r="E145" s="132">
        <v>11500</v>
      </c>
      <c r="F145" s="133"/>
      <c r="G145" s="133"/>
      <c r="H145" s="134"/>
    </row>
    <row r="146" spans="1:8" s="31" customFormat="1" ht="54.75" customHeight="1" x14ac:dyDescent="0.25">
      <c r="A146" s="75">
        <v>37</v>
      </c>
      <c r="B146" s="193" t="s">
        <v>237</v>
      </c>
      <c r="C146" s="194"/>
      <c r="D146" s="89" t="s">
        <v>10</v>
      </c>
      <c r="E146" s="132">
        <v>10500</v>
      </c>
      <c r="F146" s="133"/>
      <c r="G146" s="133"/>
      <c r="H146" s="134"/>
    </row>
    <row r="147" spans="1:8" s="31" customFormat="1" ht="30" customHeight="1" x14ac:dyDescent="0.25">
      <c r="A147" s="211"/>
      <c r="B147" s="212"/>
      <c r="C147" s="212"/>
      <c r="D147" s="212"/>
      <c r="E147" s="212"/>
      <c r="F147" s="212"/>
      <c r="G147" s="212"/>
      <c r="H147" s="213"/>
    </row>
    <row r="148" spans="1:8" ht="50.1" customHeight="1" x14ac:dyDescent="0.25">
      <c r="A148" s="160" t="s">
        <v>241</v>
      </c>
      <c r="B148" s="214"/>
      <c r="C148" s="214"/>
      <c r="D148" s="214"/>
      <c r="E148" s="214"/>
      <c r="F148" s="214"/>
      <c r="G148" s="214"/>
      <c r="H148" s="215"/>
    </row>
    <row r="149" spans="1:8" ht="95.25" customHeight="1" x14ac:dyDescent="0.25">
      <c r="A149" s="7" t="s">
        <v>0</v>
      </c>
      <c r="B149" s="163" t="s">
        <v>1</v>
      </c>
      <c r="C149" s="163"/>
      <c r="D149" s="7" t="s">
        <v>2</v>
      </c>
      <c r="E149" s="7" t="s">
        <v>8</v>
      </c>
      <c r="F149" s="7" t="s">
        <v>7</v>
      </c>
      <c r="G149" s="98" t="s">
        <v>321</v>
      </c>
      <c r="H149" s="98" t="s">
        <v>320</v>
      </c>
    </row>
    <row r="150" spans="1:8" ht="30" customHeight="1" x14ac:dyDescent="0.25">
      <c r="A150" s="43">
        <v>1</v>
      </c>
      <c r="B150" s="163">
        <v>2</v>
      </c>
      <c r="C150" s="163"/>
      <c r="D150" s="7">
        <v>3</v>
      </c>
      <c r="E150" s="8">
        <v>4</v>
      </c>
      <c r="F150" s="9">
        <v>5</v>
      </c>
      <c r="G150" s="9">
        <v>6</v>
      </c>
      <c r="H150" s="10">
        <v>7</v>
      </c>
    </row>
    <row r="151" spans="1:8" ht="30" customHeight="1" x14ac:dyDescent="0.25">
      <c r="A151" s="75">
        <v>1</v>
      </c>
      <c r="B151" s="164" t="s">
        <v>12</v>
      </c>
      <c r="C151" s="165"/>
      <c r="D151" s="20" t="s">
        <v>10</v>
      </c>
      <c r="E151" s="28" t="s">
        <v>136</v>
      </c>
      <c r="F151" s="29">
        <v>5.3</v>
      </c>
      <c r="G151" s="28">
        <v>63.43</v>
      </c>
      <c r="H151" s="29">
        <f>F151*G151*0.5</f>
        <v>168.08949999999999</v>
      </c>
    </row>
    <row r="152" spans="1:8" ht="30" customHeight="1" x14ac:dyDescent="0.25">
      <c r="A152" s="75">
        <v>2</v>
      </c>
      <c r="B152" s="164" t="s">
        <v>221</v>
      </c>
      <c r="C152" s="165"/>
      <c r="D152" s="20" t="s">
        <v>10</v>
      </c>
      <c r="E152" s="28" t="s">
        <v>137</v>
      </c>
      <c r="F152" s="29">
        <v>7.7</v>
      </c>
      <c r="G152" s="28">
        <v>63.43</v>
      </c>
      <c r="H152" s="29">
        <f t="shared" ref="H152:H153" si="8">F152*G152*0.5</f>
        <v>244.2055</v>
      </c>
    </row>
    <row r="153" spans="1:8" ht="39" customHeight="1" x14ac:dyDescent="0.25">
      <c r="A153" s="76">
        <v>3</v>
      </c>
      <c r="B153" s="166" t="s">
        <v>286</v>
      </c>
      <c r="C153" s="167"/>
      <c r="D153" s="50" t="s">
        <v>10</v>
      </c>
      <c r="E153" s="49" t="s">
        <v>138</v>
      </c>
      <c r="F153" s="51">
        <v>4.9000000000000004</v>
      </c>
      <c r="G153" s="28">
        <v>63.43</v>
      </c>
      <c r="H153" s="29">
        <f t="shared" si="8"/>
        <v>155.40350000000001</v>
      </c>
    </row>
    <row r="154" spans="1:8" s="31" customFormat="1" ht="30" customHeight="1" x14ac:dyDescent="0.25">
      <c r="A154" s="55"/>
      <c r="B154" s="56"/>
      <c r="C154" s="56"/>
      <c r="D154" s="57"/>
      <c r="E154" s="58"/>
      <c r="F154" s="59"/>
      <c r="G154" s="58"/>
      <c r="H154" s="60"/>
    </row>
    <row r="155" spans="1:8" s="31" customFormat="1" ht="50.1" customHeight="1" x14ac:dyDescent="0.25">
      <c r="A155" s="216" t="s">
        <v>239</v>
      </c>
      <c r="B155" s="217"/>
      <c r="C155" s="217"/>
      <c r="D155" s="217"/>
      <c r="E155" s="217"/>
      <c r="F155" s="217"/>
      <c r="G155" s="217"/>
      <c r="H155" s="218"/>
    </row>
    <row r="156" spans="1:8" s="31" customFormat="1" ht="50.1" customHeight="1" x14ac:dyDescent="0.25">
      <c r="A156" s="229" t="s">
        <v>242</v>
      </c>
      <c r="B156" s="230"/>
      <c r="C156" s="230"/>
      <c r="D156" s="230"/>
      <c r="E156" s="230"/>
      <c r="F156" s="230"/>
      <c r="G156" s="230"/>
      <c r="H156" s="231"/>
    </row>
    <row r="157" spans="1:8" s="31" customFormat="1" ht="95.25" customHeight="1" x14ac:dyDescent="0.25">
      <c r="A157" s="7" t="s">
        <v>0</v>
      </c>
      <c r="B157" s="163" t="s">
        <v>1</v>
      </c>
      <c r="C157" s="163"/>
      <c r="D157" s="7" t="s">
        <v>2</v>
      </c>
      <c r="E157" s="7" t="s">
        <v>8</v>
      </c>
      <c r="F157" s="7" t="s">
        <v>7</v>
      </c>
      <c r="G157" s="98" t="s">
        <v>321</v>
      </c>
      <c r="H157" s="98" t="s">
        <v>320</v>
      </c>
    </row>
    <row r="158" spans="1:8" s="31" customFormat="1" ht="30" customHeight="1" x14ac:dyDescent="0.25">
      <c r="A158" s="43">
        <v>1</v>
      </c>
      <c r="B158" s="163">
        <v>2</v>
      </c>
      <c r="C158" s="163"/>
      <c r="D158" s="7">
        <v>3</v>
      </c>
      <c r="E158" s="8">
        <v>4</v>
      </c>
      <c r="F158" s="9">
        <v>5</v>
      </c>
      <c r="G158" s="9"/>
      <c r="H158" s="10">
        <v>7</v>
      </c>
    </row>
    <row r="159" spans="1:8" s="31" customFormat="1" ht="34.5" customHeight="1" x14ac:dyDescent="0.25">
      <c r="A159" s="74">
        <v>1</v>
      </c>
      <c r="B159" s="219" t="s">
        <v>289</v>
      </c>
      <c r="C159" s="220"/>
      <c r="D159" s="54" t="s">
        <v>10</v>
      </c>
      <c r="E159" s="61" t="s">
        <v>96</v>
      </c>
      <c r="F159" s="52">
        <v>741.4</v>
      </c>
      <c r="G159" s="53">
        <v>63.43</v>
      </c>
      <c r="H159" s="52">
        <f>F159*G159*0.45</f>
        <v>21162.150900000001</v>
      </c>
    </row>
    <row r="160" spans="1:8" s="31" customFormat="1" ht="52.5" customHeight="1" x14ac:dyDescent="0.25">
      <c r="A160" s="74">
        <v>2</v>
      </c>
      <c r="B160" s="135" t="s">
        <v>287</v>
      </c>
      <c r="C160" s="136"/>
      <c r="D160" s="54" t="s">
        <v>10</v>
      </c>
      <c r="E160" s="61" t="s">
        <v>96</v>
      </c>
      <c r="F160" s="52">
        <v>741.4</v>
      </c>
      <c r="G160" s="53">
        <v>63.43</v>
      </c>
      <c r="H160" s="52">
        <f>F160*G160*0.6</f>
        <v>28216.2012</v>
      </c>
    </row>
    <row r="161" spans="1:8" s="70" customFormat="1" ht="43.5" customHeight="1" x14ac:dyDescent="0.25">
      <c r="A161" s="74">
        <v>3</v>
      </c>
      <c r="B161" s="135" t="s">
        <v>288</v>
      </c>
      <c r="C161" s="136"/>
      <c r="D161" s="54" t="s">
        <v>10</v>
      </c>
      <c r="E161" s="61" t="s">
        <v>96</v>
      </c>
      <c r="F161" s="52">
        <v>741.4</v>
      </c>
      <c r="G161" s="53">
        <v>63.43</v>
      </c>
      <c r="H161" s="52">
        <f>F161*G161*0.45</f>
        <v>21162.150900000001</v>
      </c>
    </row>
    <row r="162" spans="1:8" s="31" customFormat="1" ht="30" customHeight="1" x14ac:dyDescent="0.25">
      <c r="A162" s="211"/>
      <c r="B162" s="212"/>
      <c r="C162" s="212"/>
      <c r="D162" s="212"/>
      <c r="E162" s="212"/>
      <c r="F162" s="212"/>
      <c r="G162" s="212"/>
      <c r="H162" s="213"/>
    </row>
    <row r="163" spans="1:8" s="31" customFormat="1" ht="50.1" customHeight="1" x14ac:dyDescent="0.25">
      <c r="A163" s="168" t="s">
        <v>243</v>
      </c>
      <c r="B163" s="169"/>
      <c r="C163" s="169"/>
      <c r="D163" s="169"/>
      <c r="E163" s="169"/>
      <c r="F163" s="169"/>
      <c r="G163" s="169"/>
      <c r="H163" s="170"/>
    </row>
    <row r="164" spans="1:8" s="31" customFormat="1" ht="50.1" customHeight="1" x14ac:dyDescent="0.25">
      <c r="A164" s="123" t="s">
        <v>244</v>
      </c>
      <c r="B164" s="209"/>
      <c r="C164" s="209"/>
      <c r="D164" s="209"/>
      <c r="E164" s="209"/>
      <c r="F164" s="209"/>
      <c r="G164" s="209"/>
      <c r="H164" s="210"/>
    </row>
    <row r="165" spans="1:8" s="31" customFormat="1" ht="95.25" customHeight="1" x14ac:dyDescent="0.25">
      <c r="A165" s="7" t="s">
        <v>0</v>
      </c>
      <c r="B165" s="105" t="s">
        <v>1</v>
      </c>
      <c r="C165" s="107"/>
      <c r="D165" s="7" t="s">
        <v>2</v>
      </c>
      <c r="E165" s="7" t="s">
        <v>8</v>
      </c>
      <c r="F165" s="7" t="s">
        <v>7</v>
      </c>
      <c r="G165" s="98" t="s">
        <v>321</v>
      </c>
      <c r="H165" s="98" t="s">
        <v>320</v>
      </c>
    </row>
    <row r="166" spans="1:8" s="31" customFormat="1" ht="30" customHeight="1" x14ac:dyDescent="0.25">
      <c r="A166" s="43">
        <v>1</v>
      </c>
      <c r="B166" s="105">
        <v>2</v>
      </c>
      <c r="C166" s="107"/>
      <c r="D166" s="7">
        <v>3</v>
      </c>
      <c r="E166" s="8">
        <v>4</v>
      </c>
      <c r="F166" s="9">
        <v>5</v>
      </c>
      <c r="G166" s="9">
        <v>6</v>
      </c>
      <c r="H166" s="10">
        <v>7</v>
      </c>
    </row>
    <row r="167" spans="1:8" s="31" customFormat="1" ht="30.75" customHeight="1" x14ac:dyDescent="0.25">
      <c r="A167" s="75">
        <v>1</v>
      </c>
      <c r="B167" s="102" t="s">
        <v>225</v>
      </c>
      <c r="C167" s="103"/>
      <c r="D167" s="103"/>
      <c r="E167" s="103"/>
      <c r="F167" s="104"/>
      <c r="G167" s="90" t="s">
        <v>10</v>
      </c>
      <c r="H167" s="91">
        <v>2500</v>
      </c>
    </row>
    <row r="168" spans="1:8" s="31" customFormat="1" ht="37.5" customHeight="1" x14ac:dyDescent="0.25">
      <c r="A168" s="75">
        <v>2</v>
      </c>
      <c r="B168" s="102" t="s">
        <v>226</v>
      </c>
      <c r="C168" s="103"/>
      <c r="D168" s="103"/>
      <c r="E168" s="103"/>
      <c r="F168" s="104"/>
      <c r="G168" s="90" t="s">
        <v>10</v>
      </c>
      <c r="H168" s="91">
        <v>2300</v>
      </c>
    </row>
    <row r="169" spans="1:8" s="31" customFormat="1" ht="40.5" customHeight="1" x14ac:dyDescent="0.25">
      <c r="A169" s="75">
        <v>3</v>
      </c>
      <c r="B169" s="102" t="s">
        <v>232</v>
      </c>
      <c r="C169" s="103"/>
      <c r="D169" s="103"/>
      <c r="E169" s="103"/>
      <c r="F169" s="104"/>
      <c r="G169" s="90" t="s">
        <v>10</v>
      </c>
      <c r="H169" s="91">
        <v>2500</v>
      </c>
    </row>
    <row r="170" spans="1:8" s="31" customFormat="1" ht="36" customHeight="1" x14ac:dyDescent="0.25">
      <c r="A170" s="75">
        <v>4</v>
      </c>
      <c r="B170" s="102" t="s">
        <v>228</v>
      </c>
      <c r="C170" s="103"/>
      <c r="D170" s="103"/>
      <c r="E170" s="103"/>
      <c r="F170" s="104"/>
      <c r="G170" s="90" t="s">
        <v>10</v>
      </c>
      <c r="H170" s="91">
        <v>6400</v>
      </c>
    </row>
    <row r="171" spans="1:8" s="31" customFormat="1" ht="39.75" customHeight="1" x14ac:dyDescent="0.25">
      <c r="A171" s="75">
        <v>5</v>
      </c>
      <c r="B171" s="102" t="s">
        <v>227</v>
      </c>
      <c r="C171" s="103"/>
      <c r="D171" s="103"/>
      <c r="E171" s="103"/>
      <c r="F171" s="104"/>
      <c r="G171" s="90" t="s">
        <v>10</v>
      </c>
      <c r="H171" s="91">
        <v>2500</v>
      </c>
    </row>
    <row r="172" spans="1:8" s="31" customFormat="1" ht="30" customHeight="1" x14ac:dyDescent="0.25">
      <c r="A172" s="32"/>
      <c r="B172" s="42"/>
      <c r="C172" s="42"/>
      <c r="D172" s="27"/>
      <c r="E172" s="33"/>
      <c r="F172" s="34"/>
      <c r="G172" s="33"/>
      <c r="H172" s="35"/>
    </row>
    <row r="173" spans="1:8" s="31" customFormat="1" ht="50.1" customHeight="1" x14ac:dyDescent="0.25">
      <c r="A173" s="123" t="s">
        <v>245</v>
      </c>
      <c r="B173" s="241"/>
      <c r="C173" s="241"/>
      <c r="D173" s="241"/>
      <c r="E173" s="241"/>
      <c r="F173" s="241"/>
      <c r="G173" s="241"/>
      <c r="H173" s="242"/>
    </row>
    <row r="174" spans="1:8" s="68" customFormat="1" ht="95.25" customHeight="1" x14ac:dyDescent="0.25">
      <c r="A174" s="69" t="s">
        <v>0</v>
      </c>
      <c r="B174" s="105" t="s">
        <v>1</v>
      </c>
      <c r="C174" s="106"/>
      <c r="D174" s="106"/>
      <c r="E174" s="106"/>
      <c r="F174" s="107"/>
      <c r="G174" s="82" t="s">
        <v>2</v>
      </c>
      <c r="H174" s="69" t="s">
        <v>258</v>
      </c>
    </row>
    <row r="175" spans="1:8" s="68" customFormat="1" ht="30" customHeight="1" x14ac:dyDescent="0.25">
      <c r="A175" s="43">
        <v>1</v>
      </c>
      <c r="B175" s="105">
        <v>2</v>
      </c>
      <c r="C175" s="106"/>
      <c r="D175" s="106"/>
      <c r="E175" s="106"/>
      <c r="F175" s="107"/>
      <c r="G175" s="9">
        <v>3</v>
      </c>
      <c r="H175" s="10">
        <v>4</v>
      </c>
    </row>
    <row r="176" spans="1:8" s="31" customFormat="1" ht="26.25" customHeight="1" x14ac:dyDescent="0.25">
      <c r="A176" s="75">
        <v>1</v>
      </c>
      <c r="B176" s="102" t="s">
        <v>229</v>
      </c>
      <c r="C176" s="103"/>
      <c r="D176" s="103"/>
      <c r="E176" s="103"/>
      <c r="F176" s="104"/>
      <c r="G176" s="90" t="s">
        <v>10</v>
      </c>
      <c r="H176" s="91">
        <v>3700</v>
      </c>
    </row>
    <row r="177" spans="1:8" s="31" customFormat="1" ht="58.5" customHeight="1" x14ac:dyDescent="0.25">
      <c r="A177" s="75">
        <v>2</v>
      </c>
      <c r="B177" s="102" t="s">
        <v>230</v>
      </c>
      <c r="C177" s="103"/>
      <c r="D177" s="103"/>
      <c r="E177" s="103"/>
      <c r="F177" s="104"/>
      <c r="G177" s="90" t="s">
        <v>10</v>
      </c>
      <c r="H177" s="91">
        <v>3600</v>
      </c>
    </row>
    <row r="178" spans="1:8" s="31" customFormat="1" ht="38.25" customHeight="1" x14ac:dyDescent="0.25">
      <c r="A178" s="75">
        <v>3</v>
      </c>
      <c r="B178" s="102" t="s">
        <v>231</v>
      </c>
      <c r="C178" s="103"/>
      <c r="D178" s="103"/>
      <c r="E178" s="103"/>
      <c r="F178" s="104"/>
      <c r="G178" s="90" t="s">
        <v>10</v>
      </c>
      <c r="H178" s="91">
        <v>4500</v>
      </c>
    </row>
    <row r="179" spans="1:8" s="31" customFormat="1" ht="39.75" customHeight="1" x14ac:dyDescent="0.25">
      <c r="A179" s="75">
        <v>4</v>
      </c>
      <c r="B179" s="102" t="s">
        <v>233</v>
      </c>
      <c r="C179" s="103"/>
      <c r="D179" s="103"/>
      <c r="E179" s="103"/>
      <c r="F179" s="104"/>
      <c r="G179" s="90" t="s">
        <v>10</v>
      </c>
      <c r="H179" s="91">
        <v>12000</v>
      </c>
    </row>
    <row r="180" spans="1:8" s="31" customFormat="1" ht="37.5" customHeight="1" x14ac:dyDescent="0.25">
      <c r="A180" s="75">
        <v>5</v>
      </c>
      <c r="B180" s="102" t="s">
        <v>234</v>
      </c>
      <c r="C180" s="103"/>
      <c r="D180" s="103"/>
      <c r="E180" s="103"/>
      <c r="F180" s="104"/>
      <c r="G180" s="90" t="s">
        <v>10</v>
      </c>
      <c r="H180" s="91">
        <v>4600</v>
      </c>
    </row>
    <row r="181" spans="1:8" s="70" customFormat="1" ht="37.5" customHeight="1" x14ac:dyDescent="0.25">
      <c r="A181" s="120"/>
      <c r="B181" s="121"/>
      <c r="C181" s="121"/>
      <c r="D181" s="121"/>
      <c r="E181" s="121"/>
      <c r="F181" s="121"/>
      <c r="G181" s="121"/>
      <c r="H181" s="122"/>
    </row>
    <row r="182" spans="1:8" s="70" customFormat="1" ht="37.5" customHeight="1" x14ac:dyDescent="0.25">
      <c r="A182" s="123" t="s">
        <v>304</v>
      </c>
      <c r="B182" s="124"/>
      <c r="C182" s="124"/>
      <c r="D182" s="124"/>
      <c r="E182" s="124"/>
      <c r="F182" s="124"/>
      <c r="G182" s="124"/>
      <c r="H182" s="125"/>
    </row>
    <row r="183" spans="1:8" s="70" customFormat="1" ht="95.25" customHeight="1" x14ac:dyDescent="0.25">
      <c r="A183" s="82" t="s">
        <v>0</v>
      </c>
      <c r="B183" s="105" t="s">
        <v>1</v>
      </c>
      <c r="C183" s="106"/>
      <c r="D183" s="106"/>
      <c r="E183" s="106"/>
      <c r="F183" s="107"/>
      <c r="G183" s="82" t="s">
        <v>2</v>
      </c>
      <c r="H183" s="82" t="s">
        <v>258</v>
      </c>
    </row>
    <row r="184" spans="1:8" s="70" customFormat="1" ht="30" customHeight="1" x14ac:dyDescent="0.25">
      <c r="A184" s="43">
        <v>1</v>
      </c>
      <c r="B184" s="105">
        <v>2</v>
      </c>
      <c r="C184" s="106"/>
      <c r="D184" s="106"/>
      <c r="E184" s="106"/>
      <c r="F184" s="107"/>
      <c r="G184" s="9">
        <v>3</v>
      </c>
      <c r="H184" s="10">
        <v>4</v>
      </c>
    </row>
    <row r="185" spans="1:8" s="70" customFormat="1" ht="24.75" customHeight="1" x14ac:dyDescent="0.25">
      <c r="A185" s="43">
        <v>1</v>
      </c>
      <c r="B185" s="126" t="s">
        <v>305</v>
      </c>
      <c r="C185" s="127"/>
      <c r="D185" s="127"/>
      <c r="E185" s="127"/>
      <c r="F185" s="128"/>
      <c r="G185" s="90" t="s">
        <v>10</v>
      </c>
      <c r="H185" s="91">
        <v>3700</v>
      </c>
    </row>
    <row r="186" spans="1:8" s="70" customFormat="1" ht="41.25" customHeight="1" x14ac:dyDescent="0.25">
      <c r="A186" s="43">
        <v>2</v>
      </c>
      <c r="B186" s="126" t="s">
        <v>306</v>
      </c>
      <c r="C186" s="127"/>
      <c r="D186" s="127"/>
      <c r="E186" s="127"/>
      <c r="F186" s="128"/>
      <c r="G186" s="90" t="s">
        <v>10</v>
      </c>
      <c r="H186" s="91">
        <v>4600</v>
      </c>
    </row>
    <row r="187" spans="1:8" s="70" customFormat="1" ht="27.75" customHeight="1" x14ac:dyDescent="0.25">
      <c r="A187" s="43">
        <v>3</v>
      </c>
      <c r="B187" s="126" t="s">
        <v>307</v>
      </c>
      <c r="C187" s="127"/>
      <c r="D187" s="127"/>
      <c r="E187" s="127"/>
      <c r="F187" s="128"/>
      <c r="G187" s="90" t="s">
        <v>10</v>
      </c>
      <c r="H187" s="91">
        <v>11500</v>
      </c>
    </row>
    <row r="188" spans="1:8" s="70" customFormat="1" ht="65.25" customHeight="1" x14ac:dyDescent="0.25">
      <c r="A188" s="43">
        <v>4</v>
      </c>
      <c r="B188" s="126" t="s">
        <v>308</v>
      </c>
      <c r="C188" s="127"/>
      <c r="D188" s="127"/>
      <c r="E188" s="127"/>
      <c r="F188" s="128"/>
      <c r="G188" s="90" t="s">
        <v>10</v>
      </c>
      <c r="H188" s="91">
        <v>5600</v>
      </c>
    </row>
    <row r="189" spans="1:8" s="70" customFormat="1" ht="39.75" customHeight="1" x14ac:dyDescent="0.25">
      <c r="A189" s="43">
        <v>5</v>
      </c>
      <c r="B189" s="102" t="s">
        <v>309</v>
      </c>
      <c r="C189" s="103"/>
      <c r="D189" s="103"/>
      <c r="E189" s="103"/>
      <c r="F189" s="104"/>
      <c r="G189" s="90" t="s">
        <v>10</v>
      </c>
      <c r="H189" s="91">
        <v>5500</v>
      </c>
    </row>
    <row r="190" spans="1:8" s="70" customFormat="1" ht="30" customHeight="1" x14ac:dyDescent="0.25">
      <c r="A190" s="145"/>
      <c r="B190" s="146"/>
      <c r="C190" s="146"/>
      <c r="D190" s="146"/>
      <c r="E190" s="146"/>
      <c r="F190" s="146"/>
      <c r="G190" s="146"/>
      <c r="H190" s="147"/>
    </row>
    <row r="191" spans="1:8" s="70" customFormat="1" ht="30" customHeight="1" x14ac:dyDescent="0.25">
      <c r="A191" s="139" t="s">
        <v>310</v>
      </c>
      <c r="B191" s="140"/>
      <c r="C191" s="140"/>
      <c r="D191" s="140"/>
      <c r="E191" s="140"/>
      <c r="F191" s="140"/>
      <c r="G191" s="140"/>
      <c r="H191" s="141"/>
    </row>
    <row r="192" spans="1:8" s="31" customFormat="1" ht="30" customHeight="1" x14ac:dyDescent="0.25">
      <c r="A192" s="75">
        <v>1</v>
      </c>
      <c r="B192" s="142" t="s">
        <v>319</v>
      </c>
      <c r="C192" s="143"/>
      <c r="D192" s="143"/>
      <c r="E192" s="143"/>
      <c r="F192" s="144"/>
      <c r="G192" s="92" t="s">
        <v>10</v>
      </c>
      <c r="H192" s="91">
        <v>30000</v>
      </c>
    </row>
    <row r="193" spans="1:8" s="31" customFormat="1" ht="50.1" customHeight="1" x14ac:dyDescent="0.25">
      <c r="A193" s="235" t="s">
        <v>259</v>
      </c>
      <c r="B193" s="236"/>
      <c r="C193" s="236"/>
      <c r="D193" s="236"/>
      <c r="E193" s="236"/>
      <c r="F193" s="236"/>
      <c r="G193" s="236"/>
      <c r="H193" s="237"/>
    </row>
    <row r="194" spans="1:8" s="31" customFormat="1" ht="50.1" customHeight="1" x14ac:dyDescent="0.25">
      <c r="A194" s="232" t="s">
        <v>269</v>
      </c>
      <c r="B194" s="233"/>
      <c r="C194" s="233"/>
      <c r="D194" s="233"/>
      <c r="E194" s="233"/>
      <c r="F194" s="233"/>
      <c r="G194" s="233"/>
      <c r="H194" s="234"/>
    </row>
    <row r="195" spans="1:8" s="68" customFormat="1" ht="95.25" customHeight="1" x14ac:dyDescent="0.25">
      <c r="A195" s="69" t="s">
        <v>0</v>
      </c>
      <c r="B195" s="105" t="s">
        <v>1</v>
      </c>
      <c r="C195" s="106"/>
      <c r="D195" s="106"/>
      <c r="E195" s="106"/>
      <c r="F195" s="107"/>
      <c r="G195" s="69" t="s">
        <v>2</v>
      </c>
      <c r="H195" s="69" t="s">
        <v>258</v>
      </c>
    </row>
    <row r="196" spans="1:8" s="68" customFormat="1" ht="30" customHeight="1" x14ac:dyDescent="0.25">
      <c r="A196" s="43">
        <v>1</v>
      </c>
      <c r="B196" s="105">
        <v>2</v>
      </c>
      <c r="C196" s="106"/>
      <c r="D196" s="106"/>
      <c r="E196" s="106"/>
      <c r="F196" s="107"/>
      <c r="G196" s="69">
        <v>3</v>
      </c>
      <c r="H196" s="10">
        <v>4</v>
      </c>
    </row>
    <row r="197" spans="1:8" s="68" customFormat="1" ht="30" customHeight="1" x14ac:dyDescent="0.25">
      <c r="A197" s="75">
        <v>1</v>
      </c>
      <c r="B197" s="238" t="s">
        <v>246</v>
      </c>
      <c r="C197" s="239"/>
      <c r="D197" s="239"/>
      <c r="E197" s="239"/>
      <c r="F197" s="240"/>
      <c r="G197" s="30" t="s">
        <v>10</v>
      </c>
      <c r="H197" s="78">
        <v>2500</v>
      </c>
    </row>
    <row r="198" spans="1:8" s="31" customFormat="1" ht="30" customHeight="1" x14ac:dyDescent="0.25">
      <c r="A198" s="75">
        <v>2</v>
      </c>
      <c r="B198" s="171" t="s">
        <v>247</v>
      </c>
      <c r="C198" s="172"/>
      <c r="D198" s="172"/>
      <c r="E198" s="172"/>
      <c r="F198" s="173"/>
      <c r="G198" s="30" t="s">
        <v>10</v>
      </c>
      <c r="H198" s="78">
        <v>1000</v>
      </c>
    </row>
    <row r="199" spans="1:8" s="31" customFormat="1" ht="30" customHeight="1" x14ac:dyDescent="0.25">
      <c r="A199" s="75">
        <v>3</v>
      </c>
      <c r="B199" s="171" t="s">
        <v>248</v>
      </c>
      <c r="C199" s="172"/>
      <c r="D199" s="172"/>
      <c r="E199" s="172"/>
      <c r="F199" s="173"/>
      <c r="G199" s="30" t="s">
        <v>10</v>
      </c>
      <c r="H199" s="78">
        <v>500</v>
      </c>
    </row>
    <row r="200" spans="1:8" s="31" customFormat="1" ht="30" customHeight="1" x14ac:dyDescent="0.25">
      <c r="A200" s="75">
        <v>4</v>
      </c>
      <c r="B200" s="171" t="s">
        <v>249</v>
      </c>
      <c r="C200" s="172"/>
      <c r="D200" s="172"/>
      <c r="E200" s="172"/>
      <c r="F200" s="173"/>
      <c r="G200" s="30" t="s">
        <v>10</v>
      </c>
      <c r="H200" s="78">
        <v>400</v>
      </c>
    </row>
    <row r="201" spans="1:8" s="31" customFormat="1" ht="30" customHeight="1" x14ac:dyDescent="0.25">
      <c r="A201" s="75">
        <v>5</v>
      </c>
      <c r="B201" s="171" t="s">
        <v>250</v>
      </c>
      <c r="C201" s="172"/>
      <c r="D201" s="172"/>
      <c r="E201" s="172"/>
      <c r="F201" s="173"/>
      <c r="G201" s="30" t="s">
        <v>10</v>
      </c>
      <c r="H201" s="78">
        <v>500</v>
      </c>
    </row>
    <row r="202" spans="1:8" s="31" customFormat="1" ht="30" customHeight="1" x14ac:dyDescent="0.25">
      <c r="A202" s="75">
        <v>6</v>
      </c>
      <c r="B202" s="171" t="s">
        <v>251</v>
      </c>
      <c r="C202" s="172"/>
      <c r="D202" s="172"/>
      <c r="E202" s="172"/>
      <c r="F202" s="173"/>
      <c r="G202" s="30" t="s">
        <v>10</v>
      </c>
      <c r="H202" s="78">
        <v>650</v>
      </c>
    </row>
    <row r="203" spans="1:8" s="67" customFormat="1" ht="30" customHeight="1" x14ac:dyDescent="0.25">
      <c r="A203" s="75">
        <v>7</v>
      </c>
      <c r="B203" s="171" t="s">
        <v>252</v>
      </c>
      <c r="C203" s="172"/>
      <c r="D203" s="172"/>
      <c r="E203" s="172"/>
      <c r="F203" s="173"/>
      <c r="G203" s="30" t="s">
        <v>10</v>
      </c>
      <c r="H203" s="78">
        <v>1350</v>
      </c>
    </row>
    <row r="204" spans="1:8" s="31" customFormat="1" ht="30" customHeight="1" x14ac:dyDescent="0.25">
      <c r="A204" s="75">
        <v>8</v>
      </c>
      <c r="B204" s="171" t="s">
        <v>253</v>
      </c>
      <c r="C204" s="172"/>
      <c r="D204" s="172"/>
      <c r="E204" s="172"/>
      <c r="F204" s="173"/>
      <c r="G204" s="30" t="s">
        <v>10</v>
      </c>
      <c r="H204" s="78">
        <v>2550</v>
      </c>
    </row>
    <row r="205" spans="1:8" s="67" customFormat="1" ht="30" customHeight="1" x14ac:dyDescent="0.25">
      <c r="A205" s="75">
        <v>9</v>
      </c>
      <c r="B205" s="171" t="s">
        <v>254</v>
      </c>
      <c r="C205" s="172"/>
      <c r="D205" s="172"/>
      <c r="E205" s="172"/>
      <c r="F205" s="173"/>
      <c r="G205" s="30" t="s">
        <v>10</v>
      </c>
      <c r="H205" s="78">
        <v>200</v>
      </c>
    </row>
    <row r="206" spans="1:8" s="67" customFormat="1" ht="30" customHeight="1" x14ac:dyDescent="0.25">
      <c r="A206" s="75">
        <v>10</v>
      </c>
      <c r="B206" s="171" t="s">
        <v>256</v>
      </c>
      <c r="C206" s="172"/>
      <c r="D206" s="172"/>
      <c r="E206" s="172"/>
      <c r="F206" s="173"/>
      <c r="G206" s="30" t="s">
        <v>10</v>
      </c>
      <c r="H206" s="78">
        <v>300</v>
      </c>
    </row>
    <row r="207" spans="1:8" s="31" customFormat="1" ht="30" customHeight="1" x14ac:dyDescent="0.25">
      <c r="A207" s="75">
        <v>11</v>
      </c>
      <c r="B207" s="171" t="s">
        <v>257</v>
      </c>
      <c r="C207" s="172"/>
      <c r="D207" s="172"/>
      <c r="E207" s="172"/>
      <c r="F207" s="173"/>
      <c r="G207" s="30" t="s">
        <v>10</v>
      </c>
      <c r="H207" s="78">
        <v>400</v>
      </c>
    </row>
    <row r="208" spans="1:8" s="31" customFormat="1" ht="30" customHeight="1" x14ac:dyDescent="0.25">
      <c r="A208" s="75">
        <v>12</v>
      </c>
      <c r="B208" s="171" t="s">
        <v>255</v>
      </c>
      <c r="C208" s="172"/>
      <c r="D208" s="172"/>
      <c r="E208" s="172"/>
      <c r="F208" s="173"/>
      <c r="G208" s="30" t="s">
        <v>10</v>
      </c>
      <c r="H208" s="78">
        <v>300</v>
      </c>
    </row>
    <row r="209" spans="1:8" s="70" customFormat="1" ht="30" customHeight="1" x14ac:dyDescent="0.25">
      <c r="A209" s="75">
        <v>13</v>
      </c>
      <c r="B209" s="174" t="s">
        <v>271</v>
      </c>
      <c r="C209" s="175"/>
      <c r="D209" s="175"/>
      <c r="E209" s="175"/>
      <c r="F209" s="176"/>
      <c r="G209" s="30" t="s">
        <v>10</v>
      </c>
      <c r="H209" s="78">
        <v>500</v>
      </c>
    </row>
    <row r="210" spans="1:8" s="70" customFormat="1" ht="30" customHeight="1" x14ac:dyDescent="0.25">
      <c r="A210" s="211"/>
      <c r="B210" s="212"/>
      <c r="C210" s="212"/>
      <c r="D210" s="212"/>
      <c r="E210" s="212"/>
      <c r="F210" s="212"/>
      <c r="G210" s="212"/>
      <c r="H210" s="213"/>
    </row>
    <row r="211" spans="1:8" s="70" customFormat="1" ht="50.1" customHeight="1" x14ac:dyDescent="0.25">
      <c r="A211" s="221" t="s">
        <v>270</v>
      </c>
      <c r="B211" s="222"/>
      <c r="C211" s="222"/>
      <c r="D211" s="222"/>
      <c r="E211" s="222"/>
      <c r="F211" s="222"/>
      <c r="G211" s="222"/>
      <c r="H211" s="223"/>
    </row>
    <row r="212" spans="1:8" s="70" customFormat="1" ht="95.25" customHeight="1" x14ac:dyDescent="0.25">
      <c r="A212" s="72" t="s">
        <v>0</v>
      </c>
      <c r="B212" s="105" t="s">
        <v>1</v>
      </c>
      <c r="C212" s="106"/>
      <c r="D212" s="106"/>
      <c r="E212" s="106"/>
      <c r="F212" s="107"/>
      <c r="G212" s="72" t="s">
        <v>2</v>
      </c>
      <c r="H212" s="72" t="s">
        <v>258</v>
      </c>
    </row>
    <row r="213" spans="1:8" s="70" customFormat="1" ht="30" customHeight="1" x14ac:dyDescent="0.25">
      <c r="A213" s="43">
        <v>1</v>
      </c>
      <c r="B213" s="105">
        <v>2</v>
      </c>
      <c r="C213" s="106"/>
      <c r="D213" s="106"/>
      <c r="E213" s="106"/>
      <c r="F213" s="107"/>
      <c r="G213" s="72">
        <v>3</v>
      </c>
      <c r="H213" s="10">
        <v>4</v>
      </c>
    </row>
    <row r="214" spans="1:8" s="68" customFormat="1" ht="30" customHeight="1" x14ac:dyDescent="0.25">
      <c r="A214" s="75">
        <v>1</v>
      </c>
      <c r="B214" s="177" t="s">
        <v>246</v>
      </c>
      <c r="C214" s="178"/>
      <c r="D214" s="178"/>
      <c r="E214" s="178"/>
      <c r="F214" s="179"/>
      <c r="G214" s="30" t="s">
        <v>10</v>
      </c>
      <c r="H214" s="78">
        <v>2500</v>
      </c>
    </row>
    <row r="215" spans="1:8" s="68" customFormat="1" ht="30" customHeight="1" x14ac:dyDescent="0.25">
      <c r="A215" s="75">
        <v>2</v>
      </c>
      <c r="B215" s="174" t="s">
        <v>262</v>
      </c>
      <c r="C215" s="175"/>
      <c r="D215" s="175"/>
      <c r="E215" s="175"/>
      <c r="F215" s="176"/>
      <c r="G215" s="30" t="s">
        <v>10</v>
      </c>
      <c r="H215" s="78">
        <v>1500</v>
      </c>
    </row>
    <row r="216" spans="1:8" s="68" customFormat="1" ht="30" customHeight="1" x14ac:dyDescent="0.25">
      <c r="A216" s="75">
        <v>3</v>
      </c>
      <c r="B216" s="174" t="s">
        <v>249</v>
      </c>
      <c r="C216" s="175"/>
      <c r="D216" s="175"/>
      <c r="E216" s="175"/>
      <c r="F216" s="176"/>
      <c r="G216" s="30" t="s">
        <v>10</v>
      </c>
      <c r="H216" s="78">
        <v>400</v>
      </c>
    </row>
    <row r="217" spans="1:8" s="68" customFormat="1" ht="30" customHeight="1" x14ac:dyDescent="0.25">
      <c r="A217" s="75">
        <v>4</v>
      </c>
      <c r="B217" s="174" t="s">
        <v>248</v>
      </c>
      <c r="C217" s="175"/>
      <c r="D217" s="175"/>
      <c r="E217" s="175"/>
      <c r="F217" s="176"/>
      <c r="G217" s="30" t="s">
        <v>10</v>
      </c>
      <c r="H217" s="78">
        <v>500</v>
      </c>
    </row>
    <row r="218" spans="1:8" s="68" customFormat="1" ht="30" customHeight="1" x14ac:dyDescent="0.25">
      <c r="A218" s="75">
        <v>5</v>
      </c>
      <c r="B218" s="174" t="s">
        <v>263</v>
      </c>
      <c r="C218" s="175"/>
      <c r="D218" s="175"/>
      <c r="E218" s="175"/>
      <c r="F218" s="176"/>
      <c r="G218" s="30" t="s">
        <v>10</v>
      </c>
      <c r="H218" s="78">
        <v>650</v>
      </c>
    </row>
    <row r="219" spans="1:8" s="68" customFormat="1" ht="30" customHeight="1" x14ac:dyDescent="0.25">
      <c r="A219" s="75">
        <v>6</v>
      </c>
      <c r="B219" s="174" t="s">
        <v>264</v>
      </c>
      <c r="C219" s="175"/>
      <c r="D219" s="175"/>
      <c r="E219" s="175"/>
      <c r="F219" s="176"/>
      <c r="G219" s="30" t="s">
        <v>10</v>
      </c>
      <c r="H219" s="78">
        <v>1500</v>
      </c>
    </row>
    <row r="220" spans="1:8" s="68" customFormat="1" ht="30" customHeight="1" x14ac:dyDescent="0.25">
      <c r="A220" s="75">
        <v>7</v>
      </c>
      <c r="B220" s="174" t="s">
        <v>265</v>
      </c>
      <c r="C220" s="175"/>
      <c r="D220" s="175"/>
      <c r="E220" s="175"/>
      <c r="F220" s="176"/>
      <c r="G220" s="30" t="s">
        <v>10</v>
      </c>
      <c r="H220" s="78">
        <v>800</v>
      </c>
    </row>
    <row r="221" spans="1:8" s="68" customFormat="1" ht="30" customHeight="1" x14ac:dyDescent="0.25">
      <c r="A221" s="75">
        <v>8</v>
      </c>
      <c r="B221" s="174" t="s">
        <v>266</v>
      </c>
      <c r="C221" s="175"/>
      <c r="D221" s="175"/>
      <c r="E221" s="175"/>
      <c r="F221" s="176"/>
      <c r="G221" s="30" t="s">
        <v>10</v>
      </c>
      <c r="H221" s="78">
        <v>500</v>
      </c>
    </row>
    <row r="222" spans="1:8" s="68" customFormat="1" ht="30" customHeight="1" x14ac:dyDescent="0.25">
      <c r="A222" s="75">
        <v>9</v>
      </c>
      <c r="B222" s="174" t="s">
        <v>272</v>
      </c>
      <c r="C222" s="175"/>
      <c r="D222" s="175"/>
      <c r="E222" s="175"/>
      <c r="F222" s="176"/>
      <c r="G222" s="30" t="s">
        <v>10</v>
      </c>
      <c r="H222" s="78">
        <v>500</v>
      </c>
    </row>
    <row r="223" spans="1:8" s="68" customFormat="1" ht="30" customHeight="1" x14ac:dyDescent="0.25">
      <c r="A223" s="75">
        <v>10</v>
      </c>
      <c r="B223" s="174" t="s">
        <v>267</v>
      </c>
      <c r="C223" s="175"/>
      <c r="D223" s="175"/>
      <c r="E223" s="175"/>
      <c r="F223" s="176"/>
      <c r="G223" s="30" t="s">
        <v>10</v>
      </c>
      <c r="H223" s="78">
        <v>620</v>
      </c>
    </row>
    <row r="224" spans="1:8" s="68" customFormat="1" ht="30" customHeight="1" x14ac:dyDescent="0.25">
      <c r="A224" s="75">
        <v>11</v>
      </c>
      <c r="B224" s="174" t="s">
        <v>268</v>
      </c>
      <c r="C224" s="175"/>
      <c r="D224" s="175"/>
      <c r="E224" s="175"/>
      <c r="F224" s="176"/>
      <c r="G224" s="30" t="s">
        <v>10</v>
      </c>
      <c r="H224" s="78">
        <v>2450</v>
      </c>
    </row>
    <row r="225" spans="1:8" s="68" customFormat="1" ht="30" customHeight="1" x14ac:dyDescent="0.25">
      <c r="A225" s="211"/>
      <c r="B225" s="212"/>
      <c r="C225" s="212"/>
      <c r="D225" s="212"/>
      <c r="E225" s="212"/>
      <c r="F225" s="212"/>
      <c r="G225" s="212"/>
      <c r="H225" s="213"/>
    </row>
    <row r="226" spans="1:8" s="31" customFormat="1" ht="50.1" customHeight="1" x14ac:dyDescent="0.25">
      <c r="A226" s="250" t="s">
        <v>260</v>
      </c>
      <c r="B226" s="251"/>
      <c r="C226" s="251"/>
      <c r="D226" s="251"/>
      <c r="E226" s="251"/>
      <c r="F226" s="251"/>
      <c r="G226" s="251"/>
      <c r="H226" s="252"/>
    </row>
    <row r="227" spans="1:8" ht="50.1" customHeight="1" x14ac:dyDescent="0.25">
      <c r="A227" s="253" t="s">
        <v>261</v>
      </c>
      <c r="B227" s="254"/>
      <c r="C227" s="254"/>
      <c r="D227" s="254"/>
      <c r="E227" s="254"/>
      <c r="F227" s="254"/>
      <c r="G227" s="254"/>
      <c r="H227" s="255"/>
    </row>
    <row r="228" spans="1:8" ht="95.25" customHeight="1" x14ac:dyDescent="0.25">
      <c r="A228" s="7" t="s">
        <v>0</v>
      </c>
      <c r="B228" s="163" t="s">
        <v>1</v>
      </c>
      <c r="C228" s="163"/>
      <c r="D228" s="7" t="s">
        <v>2</v>
      </c>
      <c r="E228" s="7" t="s">
        <v>8</v>
      </c>
      <c r="F228" s="7" t="s">
        <v>7</v>
      </c>
      <c r="G228" s="98" t="s">
        <v>321</v>
      </c>
      <c r="H228" s="98" t="s">
        <v>320</v>
      </c>
    </row>
    <row r="229" spans="1:8" ht="30" customHeight="1" x14ac:dyDescent="0.25">
      <c r="A229" s="43">
        <v>1</v>
      </c>
      <c r="B229" s="163">
        <v>2</v>
      </c>
      <c r="C229" s="163"/>
      <c r="D229" s="7">
        <v>3</v>
      </c>
      <c r="E229" s="8">
        <v>4</v>
      </c>
      <c r="F229" s="9">
        <v>5</v>
      </c>
      <c r="G229" s="9">
        <v>6</v>
      </c>
      <c r="H229" s="10">
        <v>7</v>
      </c>
    </row>
    <row r="230" spans="1:8" ht="30" customHeight="1" x14ac:dyDescent="0.25">
      <c r="A230" s="75">
        <v>1</v>
      </c>
      <c r="B230" s="137" t="s">
        <v>179</v>
      </c>
      <c r="C230" s="138"/>
      <c r="D230" s="62" t="s">
        <v>10</v>
      </c>
      <c r="E230" s="63" t="s">
        <v>141</v>
      </c>
      <c r="F230" s="64">
        <v>3.8</v>
      </c>
      <c r="G230" s="63">
        <v>63.43</v>
      </c>
      <c r="H230" s="64">
        <f>F230*G230*0.6</f>
        <v>144.62039999999999</v>
      </c>
    </row>
    <row r="231" spans="1:8" ht="39.75" customHeight="1" x14ac:dyDescent="0.25">
      <c r="A231" s="75">
        <v>2</v>
      </c>
      <c r="B231" s="137" t="s">
        <v>278</v>
      </c>
      <c r="C231" s="138"/>
      <c r="D231" s="62" t="s">
        <v>10</v>
      </c>
      <c r="E231" s="63" t="s">
        <v>150</v>
      </c>
      <c r="F231" s="64">
        <v>48.8</v>
      </c>
      <c r="G231" s="63">
        <v>63.43</v>
      </c>
      <c r="H231" s="64">
        <f t="shared" ref="H231:H245" si="9">F231*G231*0.6</f>
        <v>1857.2303999999999</v>
      </c>
    </row>
    <row r="232" spans="1:8" ht="30" customHeight="1" x14ac:dyDescent="0.25">
      <c r="A232" s="75">
        <v>3</v>
      </c>
      <c r="B232" s="137" t="s">
        <v>180</v>
      </c>
      <c r="C232" s="138"/>
      <c r="D232" s="62" t="s">
        <v>10</v>
      </c>
      <c r="E232" s="63" t="s">
        <v>142</v>
      </c>
      <c r="F232" s="64">
        <v>8.5</v>
      </c>
      <c r="G232" s="63">
        <v>63.43</v>
      </c>
      <c r="H232" s="64">
        <f t="shared" si="9"/>
        <v>323.49299999999999</v>
      </c>
    </row>
    <row r="233" spans="1:8" ht="30" customHeight="1" x14ac:dyDescent="0.25">
      <c r="A233" s="75">
        <v>4</v>
      </c>
      <c r="B233" s="137" t="s">
        <v>181</v>
      </c>
      <c r="C233" s="138"/>
      <c r="D233" s="62" t="s">
        <v>10</v>
      </c>
      <c r="E233" s="65" t="s">
        <v>143</v>
      </c>
      <c r="F233" s="64">
        <v>58.9</v>
      </c>
      <c r="G233" s="63">
        <v>63.43</v>
      </c>
      <c r="H233" s="64">
        <f t="shared" si="9"/>
        <v>2241.6161999999999</v>
      </c>
    </row>
    <row r="234" spans="1:8" ht="30" customHeight="1" x14ac:dyDescent="0.25">
      <c r="A234" s="75">
        <v>5</v>
      </c>
      <c r="B234" s="137" t="s">
        <v>182</v>
      </c>
      <c r="C234" s="138"/>
      <c r="D234" s="62" t="s">
        <v>10</v>
      </c>
      <c r="E234" s="65" t="s">
        <v>145</v>
      </c>
      <c r="F234" s="64">
        <v>25.4</v>
      </c>
      <c r="G234" s="63">
        <v>63.43</v>
      </c>
      <c r="H234" s="64">
        <f t="shared" si="9"/>
        <v>966.67319999999984</v>
      </c>
    </row>
    <row r="235" spans="1:8" ht="30" customHeight="1" x14ac:dyDescent="0.25">
      <c r="A235" s="75">
        <v>6</v>
      </c>
      <c r="B235" s="137" t="s">
        <v>183</v>
      </c>
      <c r="C235" s="138"/>
      <c r="D235" s="62" t="s">
        <v>10</v>
      </c>
      <c r="E235" s="65" t="s">
        <v>144</v>
      </c>
      <c r="F235" s="64">
        <v>50.8</v>
      </c>
      <c r="G235" s="63">
        <v>63.43</v>
      </c>
      <c r="H235" s="64">
        <f t="shared" si="9"/>
        <v>1933.3463999999997</v>
      </c>
    </row>
    <row r="236" spans="1:8" ht="51.75" customHeight="1" x14ac:dyDescent="0.25">
      <c r="A236" s="75">
        <v>7</v>
      </c>
      <c r="B236" s="137" t="s">
        <v>184</v>
      </c>
      <c r="C236" s="138"/>
      <c r="D236" s="62" t="s">
        <v>10</v>
      </c>
      <c r="E236" s="66" t="s">
        <v>151</v>
      </c>
      <c r="F236" s="64">
        <f>156.2+8.5+25.4</f>
        <v>190.1</v>
      </c>
      <c r="G236" s="63">
        <v>63.43</v>
      </c>
      <c r="H236" s="64">
        <f t="shared" si="9"/>
        <v>7234.8257999999996</v>
      </c>
    </row>
    <row r="237" spans="1:8" ht="35.25" customHeight="1" x14ac:dyDescent="0.25">
      <c r="A237" s="75">
        <v>8</v>
      </c>
      <c r="B237" s="137" t="s">
        <v>27</v>
      </c>
      <c r="C237" s="138"/>
      <c r="D237" s="62" t="s">
        <v>10</v>
      </c>
      <c r="E237" s="65" t="s">
        <v>28</v>
      </c>
      <c r="F237" s="64">
        <v>8.6</v>
      </c>
      <c r="G237" s="63">
        <v>63.43</v>
      </c>
      <c r="H237" s="64">
        <f t="shared" si="9"/>
        <v>327.29879999999997</v>
      </c>
    </row>
    <row r="238" spans="1:8" ht="30" customHeight="1" x14ac:dyDescent="0.25">
      <c r="A238" s="75">
        <v>9</v>
      </c>
      <c r="B238" s="137" t="s">
        <v>139</v>
      </c>
      <c r="C238" s="138"/>
      <c r="D238" s="62" t="s">
        <v>10</v>
      </c>
      <c r="E238" s="65" t="s">
        <v>140</v>
      </c>
      <c r="F238" s="64">
        <v>2.5</v>
      </c>
      <c r="G238" s="63">
        <v>63.43</v>
      </c>
      <c r="H238" s="64">
        <f t="shared" si="9"/>
        <v>95.144999999999996</v>
      </c>
    </row>
    <row r="239" spans="1:8" ht="30" customHeight="1" x14ac:dyDescent="0.25">
      <c r="A239" s="75">
        <v>10</v>
      </c>
      <c r="B239" s="137" t="s">
        <v>185</v>
      </c>
      <c r="C239" s="138"/>
      <c r="D239" s="62" t="s">
        <v>10</v>
      </c>
      <c r="E239" s="65" t="s">
        <v>146</v>
      </c>
      <c r="F239" s="64">
        <v>67.3</v>
      </c>
      <c r="G239" s="63">
        <v>63.43</v>
      </c>
      <c r="H239" s="64">
        <f t="shared" si="9"/>
        <v>2561.3033999999998</v>
      </c>
    </row>
    <row r="240" spans="1:8" ht="35.25" customHeight="1" x14ac:dyDescent="0.25">
      <c r="A240" s="75">
        <v>11</v>
      </c>
      <c r="B240" s="137" t="s">
        <v>186</v>
      </c>
      <c r="C240" s="138"/>
      <c r="D240" s="62" t="s">
        <v>10</v>
      </c>
      <c r="E240" s="65" t="s">
        <v>147</v>
      </c>
      <c r="F240" s="64">
        <v>25.4</v>
      </c>
      <c r="G240" s="63">
        <v>63.43</v>
      </c>
      <c r="H240" s="64">
        <f t="shared" si="9"/>
        <v>966.67319999999984</v>
      </c>
    </row>
    <row r="241" spans="1:8" ht="33.75" customHeight="1" x14ac:dyDescent="0.25">
      <c r="A241" s="75">
        <v>12</v>
      </c>
      <c r="B241" s="137" t="s">
        <v>187</v>
      </c>
      <c r="C241" s="138"/>
      <c r="D241" s="62" t="s">
        <v>10</v>
      </c>
      <c r="E241" s="65" t="s">
        <v>148</v>
      </c>
      <c r="F241" s="64">
        <v>11.7</v>
      </c>
      <c r="G241" s="63">
        <v>63.43</v>
      </c>
      <c r="H241" s="64">
        <f t="shared" si="9"/>
        <v>445.27859999999998</v>
      </c>
    </row>
    <row r="242" spans="1:8" ht="35.25" customHeight="1" x14ac:dyDescent="0.25">
      <c r="A242" s="75">
        <v>13</v>
      </c>
      <c r="B242" s="137" t="s">
        <v>188</v>
      </c>
      <c r="C242" s="138"/>
      <c r="D242" s="62" t="s">
        <v>10</v>
      </c>
      <c r="E242" s="65" t="s">
        <v>147</v>
      </c>
      <c r="F242" s="64">
        <v>25.4</v>
      </c>
      <c r="G242" s="63">
        <v>63.43</v>
      </c>
      <c r="H242" s="64">
        <f t="shared" si="9"/>
        <v>966.67319999999984</v>
      </c>
    </row>
    <row r="243" spans="1:8" ht="30" customHeight="1" x14ac:dyDescent="0.25">
      <c r="A243" s="75">
        <v>14</v>
      </c>
      <c r="B243" s="137" t="s">
        <v>189</v>
      </c>
      <c r="C243" s="138"/>
      <c r="D243" s="62" t="s">
        <v>10</v>
      </c>
      <c r="E243" s="65" t="s">
        <v>149</v>
      </c>
      <c r="F243" s="64">
        <v>18.2</v>
      </c>
      <c r="G243" s="63">
        <v>63.43</v>
      </c>
      <c r="H243" s="64">
        <f t="shared" si="9"/>
        <v>692.65559999999994</v>
      </c>
    </row>
    <row r="244" spans="1:8" s="70" customFormat="1" ht="39" customHeight="1" x14ac:dyDescent="0.25">
      <c r="A244" s="75">
        <v>15</v>
      </c>
      <c r="B244" s="137" t="s">
        <v>290</v>
      </c>
      <c r="C244" s="138"/>
      <c r="D244" s="62" t="s">
        <v>10</v>
      </c>
      <c r="E244" s="65" t="s">
        <v>291</v>
      </c>
      <c r="F244" s="64">
        <f>3.8+48.8</f>
        <v>52.599999999999994</v>
      </c>
      <c r="G244" s="63">
        <v>63.43</v>
      </c>
      <c r="H244" s="64">
        <f t="shared" si="9"/>
        <v>2001.8507999999997</v>
      </c>
    </row>
    <row r="245" spans="1:8" s="70" customFormat="1" ht="70.5" customHeight="1" x14ac:dyDescent="0.25">
      <c r="A245" s="75">
        <v>16</v>
      </c>
      <c r="B245" s="115" t="s">
        <v>292</v>
      </c>
      <c r="C245" s="116"/>
      <c r="D245" s="62" t="s">
        <v>10</v>
      </c>
      <c r="E245" s="65" t="s">
        <v>293</v>
      </c>
      <c r="F245" s="64">
        <f>3.8+48.8+0.9+6.2</f>
        <v>59.699999999999996</v>
      </c>
      <c r="G245" s="63">
        <v>63.43</v>
      </c>
      <c r="H245" s="64">
        <f t="shared" si="9"/>
        <v>2272.0625999999997</v>
      </c>
    </row>
    <row r="246" spans="1:8" s="79" customFormat="1" ht="50.1" customHeight="1" x14ac:dyDescent="0.4">
      <c r="A246" s="244" t="s">
        <v>274</v>
      </c>
      <c r="B246" s="245"/>
      <c r="C246" s="245"/>
      <c r="D246" s="245"/>
      <c r="E246" s="245"/>
      <c r="F246" s="245"/>
      <c r="G246" s="245"/>
      <c r="H246" s="246"/>
    </row>
    <row r="247" spans="1:8" s="70" customFormat="1" ht="30" customHeight="1" x14ac:dyDescent="0.25">
      <c r="A247" s="75">
        <v>1</v>
      </c>
      <c r="B247" s="247" t="s">
        <v>273</v>
      </c>
      <c r="C247" s="248"/>
      <c r="D247" s="248"/>
      <c r="E247" s="248"/>
      <c r="F247" s="248"/>
      <c r="G247" s="248"/>
      <c r="H247" s="249"/>
    </row>
    <row r="248" spans="1:8" ht="30" customHeight="1" x14ac:dyDescent="0.25">
      <c r="A248" s="77">
        <v>2</v>
      </c>
      <c r="B248" s="224" t="s">
        <v>294</v>
      </c>
      <c r="C248" s="225"/>
      <c r="D248" s="225"/>
      <c r="E248" s="225"/>
      <c r="F248" s="225"/>
      <c r="G248" s="225"/>
      <c r="H248" s="226"/>
    </row>
    <row r="249" spans="1:8" ht="30" customHeight="1" x14ac:dyDescent="0.25">
      <c r="A249" s="77">
        <v>3</v>
      </c>
      <c r="B249" s="243" t="s">
        <v>295</v>
      </c>
      <c r="C249" s="225"/>
      <c r="D249" s="225"/>
      <c r="E249" s="225"/>
      <c r="F249" s="225"/>
      <c r="G249" s="225"/>
      <c r="H249" s="226"/>
    </row>
    <row r="250" spans="1:8" ht="30" customHeight="1" x14ac:dyDescent="0.25">
      <c r="A250" s="77">
        <v>4</v>
      </c>
      <c r="B250" s="243" t="s">
        <v>296</v>
      </c>
      <c r="C250" s="225"/>
      <c r="D250" s="225"/>
      <c r="E250" s="225"/>
      <c r="F250" s="225"/>
      <c r="G250" s="225"/>
      <c r="H250" s="226"/>
    </row>
    <row r="251" spans="1:8" ht="30" customHeight="1" x14ac:dyDescent="0.25">
      <c r="D251"/>
      <c r="E251"/>
      <c r="F251"/>
      <c r="G251"/>
      <c r="H251"/>
    </row>
    <row r="252" spans="1:8" ht="26.25" x14ac:dyDescent="0.4">
      <c r="A252" s="80" t="s">
        <v>275</v>
      </c>
      <c r="B252" s="24"/>
      <c r="C252" s="24"/>
      <c r="D252" s="23"/>
      <c r="E252" s="23"/>
      <c r="F252" s="23"/>
      <c r="G252" s="23"/>
      <c r="H252" s="23"/>
    </row>
    <row r="253" spans="1:8" ht="26.25" x14ac:dyDescent="0.4">
      <c r="A253" s="81" t="s">
        <v>276</v>
      </c>
      <c r="B253" s="24"/>
      <c r="C253" s="24"/>
      <c r="D253" s="23"/>
      <c r="E253" s="23"/>
      <c r="F253" s="23"/>
      <c r="G253" s="23"/>
      <c r="H253" s="23"/>
    </row>
    <row r="254" spans="1:8" ht="26.25" x14ac:dyDescent="0.4">
      <c r="A254" s="81" t="s">
        <v>277</v>
      </c>
      <c r="B254" s="24"/>
      <c r="C254" s="24"/>
      <c r="D254" s="23"/>
      <c r="E254" s="23"/>
      <c r="F254" s="23"/>
      <c r="G254" s="23"/>
      <c r="H254" s="23"/>
    </row>
    <row r="255" spans="1:8" x14ac:dyDescent="0.25">
      <c r="A255" s="4"/>
      <c r="B255" s="24"/>
      <c r="C255" s="24"/>
      <c r="D255" s="23"/>
      <c r="E255" s="23"/>
      <c r="F255" s="23"/>
      <c r="G255" s="23"/>
      <c r="H255" s="23"/>
    </row>
    <row r="256" spans="1:8" x14ac:dyDescent="0.25">
      <c r="A256" s="4"/>
      <c r="B256" s="24"/>
      <c r="C256" s="24"/>
      <c r="D256" s="23"/>
      <c r="E256" s="23"/>
      <c r="F256" s="23"/>
      <c r="G256" s="23"/>
      <c r="H256" s="23"/>
    </row>
    <row r="257" spans="1:8" x14ac:dyDescent="0.25">
      <c r="A257" s="4"/>
      <c r="B257" s="24"/>
      <c r="C257" s="24"/>
      <c r="D257" s="23"/>
      <c r="E257" s="23"/>
      <c r="F257" s="23"/>
      <c r="G257" s="23"/>
      <c r="H257" s="23"/>
    </row>
    <row r="258" spans="1:8" x14ac:dyDescent="0.25">
      <c r="B258" s="24"/>
      <c r="C258" s="24"/>
      <c r="D258" s="23"/>
      <c r="E258" s="23"/>
      <c r="F258" s="23"/>
      <c r="G258" s="23"/>
      <c r="H258" s="23"/>
    </row>
    <row r="259" spans="1:8" x14ac:dyDescent="0.25">
      <c r="B259" s="24"/>
      <c r="C259" s="24"/>
      <c r="D259" s="23"/>
      <c r="E259" s="23"/>
      <c r="F259" s="23"/>
      <c r="G259" s="23"/>
      <c r="H259" s="23"/>
    </row>
    <row r="260" spans="1:8" x14ac:dyDescent="0.25">
      <c r="B260" s="24"/>
      <c r="C260" s="24"/>
      <c r="D260" s="23"/>
      <c r="E260" s="23"/>
      <c r="F260" s="23"/>
      <c r="G260" s="23"/>
      <c r="H260" s="23"/>
    </row>
    <row r="261" spans="1:8" x14ac:dyDescent="0.25">
      <c r="B261" s="24"/>
      <c r="C261" s="24"/>
      <c r="D261" s="23"/>
      <c r="E261" s="23"/>
      <c r="F261" s="23"/>
      <c r="G261" s="23"/>
      <c r="H261" s="23"/>
    </row>
    <row r="262" spans="1:8" x14ac:dyDescent="0.25">
      <c r="B262" s="24"/>
      <c r="C262" s="24"/>
      <c r="D262" s="23"/>
      <c r="E262" s="23"/>
      <c r="F262" s="23"/>
      <c r="G262" s="23"/>
      <c r="H262" s="23"/>
    </row>
    <row r="263" spans="1:8" x14ac:dyDescent="0.25">
      <c r="B263" s="24"/>
      <c r="C263" s="24"/>
      <c r="D263" s="23"/>
      <c r="E263" s="23"/>
      <c r="F263" s="23"/>
      <c r="G263" s="23"/>
      <c r="H263" s="23"/>
    </row>
    <row r="264" spans="1:8" x14ac:dyDescent="0.25">
      <c r="B264" s="24"/>
      <c r="C264" s="24"/>
      <c r="D264" s="23"/>
      <c r="E264" s="23"/>
      <c r="F264" s="23"/>
      <c r="G264" s="23"/>
      <c r="H264" s="23"/>
    </row>
    <row r="265" spans="1:8" x14ac:dyDescent="0.25">
      <c r="B265" s="24"/>
      <c r="C265" s="24"/>
      <c r="D265" s="23"/>
      <c r="E265" s="23"/>
      <c r="F265" s="23"/>
      <c r="G265" s="23"/>
      <c r="H265" s="23"/>
    </row>
    <row r="266" spans="1:8" x14ac:dyDescent="0.25">
      <c r="B266" s="24"/>
      <c r="C266" s="24"/>
      <c r="D266" s="23"/>
      <c r="E266" s="23"/>
      <c r="F266" s="23"/>
      <c r="G266" s="23"/>
      <c r="H266" s="23"/>
    </row>
    <row r="267" spans="1:8" x14ac:dyDescent="0.25">
      <c r="B267" s="24"/>
      <c r="C267" s="24"/>
      <c r="D267" s="23"/>
      <c r="E267" s="23"/>
      <c r="F267" s="23"/>
      <c r="G267" s="23"/>
      <c r="H267" s="23"/>
    </row>
    <row r="268" spans="1:8" x14ac:dyDescent="0.25">
      <c r="B268" s="24"/>
      <c r="C268" s="24"/>
      <c r="D268" s="23"/>
      <c r="E268" s="23"/>
      <c r="F268" s="23"/>
      <c r="G268" s="23"/>
      <c r="H268" s="23"/>
    </row>
    <row r="269" spans="1:8" x14ac:dyDescent="0.25">
      <c r="B269" s="24"/>
      <c r="C269" s="24"/>
      <c r="D269" s="23"/>
      <c r="E269" s="23"/>
      <c r="F269" s="23"/>
      <c r="G269" s="23"/>
      <c r="H269" s="23"/>
    </row>
    <row r="270" spans="1:8" x14ac:dyDescent="0.25">
      <c r="B270" s="24"/>
      <c r="C270" s="24"/>
      <c r="D270" s="23"/>
      <c r="E270" s="23"/>
      <c r="F270" s="23"/>
      <c r="G270" s="23"/>
      <c r="H270" s="23"/>
    </row>
    <row r="271" spans="1:8" x14ac:dyDescent="0.25">
      <c r="B271" s="24"/>
      <c r="C271" s="24"/>
      <c r="D271" s="23"/>
      <c r="E271" s="23"/>
      <c r="F271" s="23"/>
      <c r="G271" s="23"/>
      <c r="H271" s="23"/>
    </row>
    <row r="272" spans="1:8" x14ac:dyDescent="0.25">
      <c r="B272" s="24"/>
      <c r="C272" s="24"/>
      <c r="D272" s="23"/>
      <c r="E272" s="23"/>
      <c r="F272" s="23"/>
      <c r="G272" s="23"/>
      <c r="H272" s="23"/>
    </row>
    <row r="273" spans="2:8" x14ac:dyDescent="0.25">
      <c r="B273" s="24"/>
      <c r="C273" s="24"/>
      <c r="D273" s="23"/>
      <c r="E273" s="23"/>
      <c r="F273" s="23"/>
      <c r="G273" s="23"/>
      <c r="H273" s="23"/>
    </row>
    <row r="274" spans="2:8" x14ac:dyDescent="0.25">
      <c r="B274" s="24"/>
      <c r="C274" s="24"/>
      <c r="D274" s="23"/>
      <c r="E274" s="23"/>
      <c r="F274" s="23"/>
      <c r="G274" s="23"/>
      <c r="H274" s="23"/>
    </row>
    <row r="275" spans="2:8" x14ac:dyDescent="0.25">
      <c r="B275" s="24"/>
      <c r="C275" s="24"/>
      <c r="D275" s="23"/>
      <c r="E275" s="23"/>
      <c r="F275" s="23"/>
      <c r="G275" s="23"/>
      <c r="H275" s="23"/>
    </row>
    <row r="276" spans="2:8" x14ac:dyDescent="0.25">
      <c r="B276" s="24"/>
      <c r="C276" s="24"/>
      <c r="D276" s="23"/>
      <c r="E276" s="23"/>
      <c r="F276" s="23"/>
      <c r="G276" s="23"/>
      <c r="H276" s="23"/>
    </row>
    <row r="277" spans="2:8" x14ac:dyDescent="0.25">
      <c r="B277" s="24"/>
      <c r="C277" s="24"/>
      <c r="D277" s="23"/>
      <c r="E277" s="23"/>
      <c r="F277" s="23"/>
      <c r="G277" s="23"/>
      <c r="H277" s="23"/>
    </row>
    <row r="278" spans="2:8" x14ac:dyDescent="0.25">
      <c r="B278" s="24"/>
      <c r="C278" s="24"/>
      <c r="D278" s="23"/>
      <c r="E278" s="23"/>
      <c r="F278" s="23"/>
      <c r="G278" s="23"/>
      <c r="H278" s="23"/>
    </row>
    <row r="279" spans="2:8" x14ac:dyDescent="0.25">
      <c r="B279" s="24"/>
      <c r="C279" s="24"/>
      <c r="D279" s="23"/>
      <c r="E279" s="23"/>
      <c r="F279" s="23"/>
      <c r="G279" s="23"/>
      <c r="H279" s="23"/>
    </row>
    <row r="280" spans="2:8" x14ac:dyDescent="0.25">
      <c r="B280" s="24"/>
      <c r="C280" s="24"/>
      <c r="D280" s="23"/>
      <c r="E280" s="23"/>
      <c r="F280" s="23"/>
      <c r="G280" s="23"/>
      <c r="H280" s="23"/>
    </row>
    <row r="281" spans="2:8" x14ac:dyDescent="0.25">
      <c r="B281" s="24"/>
      <c r="C281" s="24"/>
      <c r="D281" s="23"/>
      <c r="E281" s="23"/>
      <c r="F281" s="23"/>
      <c r="G281" s="23"/>
      <c r="H281" s="23"/>
    </row>
    <row r="282" spans="2:8" x14ac:dyDescent="0.25">
      <c r="B282" s="24"/>
      <c r="C282" s="24"/>
      <c r="D282" s="23"/>
      <c r="E282" s="23"/>
      <c r="F282" s="23"/>
      <c r="G282" s="23"/>
      <c r="H282" s="23"/>
    </row>
    <row r="283" spans="2:8" x14ac:dyDescent="0.25">
      <c r="B283" s="24"/>
      <c r="C283" s="24"/>
      <c r="D283" s="23"/>
      <c r="E283" s="23"/>
      <c r="F283" s="23"/>
      <c r="G283" s="23"/>
      <c r="H283" s="23"/>
    </row>
    <row r="284" spans="2:8" x14ac:dyDescent="0.25">
      <c r="B284" s="24"/>
      <c r="C284" s="24"/>
      <c r="D284" s="23"/>
      <c r="E284" s="23"/>
      <c r="F284" s="23"/>
      <c r="G284" s="23"/>
      <c r="H284" s="23"/>
    </row>
    <row r="285" spans="2:8" x14ac:dyDescent="0.25">
      <c r="B285" s="24"/>
      <c r="C285" s="24"/>
      <c r="D285" s="23"/>
      <c r="E285" s="23"/>
      <c r="F285" s="23"/>
      <c r="G285" s="23"/>
      <c r="H285" s="23"/>
    </row>
    <row r="286" spans="2:8" x14ac:dyDescent="0.25">
      <c r="B286" s="24"/>
      <c r="C286" s="24"/>
      <c r="D286" s="23"/>
      <c r="E286" s="23"/>
      <c r="F286" s="23"/>
      <c r="G286" s="23"/>
      <c r="H286" s="23"/>
    </row>
    <row r="287" spans="2:8" x14ac:dyDescent="0.25">
      <c r="B287" s="24"/>
      <c r="C287" s="24"/>
      <c r="D287" s="23"/>
      <c r="E287" s="23"/>
      <c r="F287" s="23"/>
      <c r="G287" s="23"/>
      <c r="H287" s="23"/>
    </row>
    <row r="288" spans="2:8" x14ac:dyDescent="0.25">
      <c r="B288" s="24"/>
      <c r="C288" s="24"/>
      <c r="D288" s="23"/>
      <c r="E288" s="23"/>
      <c r="F288" s="23"/>
      <c r="G288" s="23"/>
      <c r="H288" s="23"/>
    </row>
    <row r="289" spans="2:8" x14ac:dyDescent="0.25">
      <c r="B289" s="24"/>
      <c r="C289" s="24"/>
      <c r="D289" s="23"/>
      <c r="E289" s="23"/>
      <c r="F289" s="23"/>
      <c r="G289" s="23"/>
      <c r="H289" s="23"/>
    </row>
    <row r="290" spans="2:8" x14ac:dyDescent="0.25">
      <c r="B290" s="24"/>
      <c r="C290" s="24"/>
      <c r="D290" s="23"/>
      <c r="E290" s="23"/>
      <c r="F290" s="23"/>
      <c r="G290" s="23"/>
      <c r="H290" s="23"/>
    </row>
    <row r="291" spans="2:8" x14ac:dyDescent="0.25">
      <c r="B291" s="24"/>
      <c r="C291" s="24"/>
      <c r="D291" s="23"/>
      <c r="E291" s="23"/>
      <c r="F291" s="23"/>
      <c r="G291" s="23"/>
      <c r="H291" s="23"/>
    </row>
    <row r="292" spans="2:8" x14ac:dyDescent="0.25">
      <c r="B292" s="24"/>
      <c r="C292" s="24"/>
      <c r="D292" s="23"/>
      <c r="E292" s="23"/>
      <c r="F292" s="23"/>
      <c r="G292" s="23"/>
      <c r="H292" s="23"/>
    </row>
    <row r="293" spans="2:8" x14ac:dyDescent="0.25">
      <c r="B293" s="24"/>
      <c r="C293" s="24"/>
      <c r="D293" s="23"/>
      <c r="E293" s="23"/>
      <c r="F293" s="23"/>
      <c r="G293" s="23"/>
      <c r="H293" s="23"/>
    </row>
    <row r="294" spans="2:8" x14ac:dyDescent="0.25">
      <c r="B294" s="24"/>
      <c r="C294" s="24"/>
      <c r="D294" s="23"/>
      <c r="E294" s="23"/>
      <c r="F294" s="23"/>
      <c r="G294" s="23"/>
      <c r="H294" s="23"/>
    </row>
    <row r="295" spans="2:8" x14ac:dyDescent="0.25">
      <c r="B295" s="24"/>
      <c r="C295" s="24"/>
      <c r="D295" s="23"/>
      <c r="E295" s="23"/>
      <c r="F295" s="23"/>
      <c r="G295" s="23"/>
      <c r="H295" s="23"/>
    </row>
    <row r="296" spans="2:8" x14ac:dyDescent="0.25">
      <c r="B296" s="24"/>
      <c r="C296" s="24"/>
      <c r="D296" s="23"/>
      <c r="E296" s="23"/>
      <c r="F296" s="23"/>
      <c r="G296" s="23"/>
      <c r="H296" s="23"/>
    </row>
    <row r="297" spans="2:8" x14ac:dyDescent="0.25">
      <c r="B297" s="24"/>
      <c r="C297" s="24"/>
      <c r="D297" s="23"/>
      <c r="E297" s="23"/>
      <c r="F297" s="23"/>
      <c r="G297" s="23"/>
      <c r="H297" s="23"/>
    </row>
    <row r="298" spans="2:8" x14ac:dyDescent="0.25">
      <c r="B298" s="24"/>
      <c r="C298" s="24"/>
      <c r="D298" s="23"/>
      <c r="E298" s="23"/>
      <c r="F298" s="23"/>
      <c r="G298" s="23"/>
      <c r="H298" s="23"/>
    </row>
    <row r="299" spans="2:8" x14ac:dyDescent="0.25">
      <c r="B299" s="24"/>
      <c r="C299" s="24"/>
      <c r="D299" s="23"/>
      <c r="E299" s="23"/>
      <c r="F299" s="23"/>
      <c r="G299" s="23"/>
      <c r="H299" s="23"/>
    </row>
    <row r="300" spans="2:8" x14ac:dyDescent="0.25">
      <c r="B300" s="24"/>
      <c r="C300" s="24"/>
      <c r="D300" s="23"/>
      <c r="E300" s="23"/>
      <c r="F300" s="23"/>
      <c r="G300" s="23"/>
      <c r="H300" s="23"/>
    </row>
    <row r="301" spans="2:8" x14ac:dyDescent="0.25">
      <c r="B301" s="24"/>
      <c r="C301" s="24"/>
      <c r="D301" s="23"/>
      <c r="E301" s="23"/>
      <c r="F301" s="23"/>
      <c r="G301" s="23"/>
      <c r="H301" s="23"/>
    </row>
    <row r="302" spans="2:8" x14ac:dyDescent="0.25">
      <c r="B302" s="24"/>
      <c r="C302" s="24"/>
      <c r="D302" s="23"/>
      <c r="E302" s="23"/>
      <c r="F302" s="23"/>
      <c r="G302" s="23"/>
      <c r="H302" s="23"/>
    </row>
    <row r="303" spans="2:8" x14ac:dyDescent="0.25">
      <c r="B303" s="24"/>
      <c r="C303" s="24"/>
      <c r="D303" s="23"/>
      <c r="E303" s="23"/>
      <c r="F303" s="23"/>
      <c r="G303" s="23"/>
      <c r="H303" s="23"/>
    </row>
    <row r="304" spans="2:8" x14ac:dyDescent="0.25">
      <c r="B304" s="24"/>
      <c r="C304" s="24"/>
      <c r="D304" s="23"/>
      <c r="E304" s="23"/>
      <c r="F304" s="23"/>
      <c r="G304" s="23"/>
      <c r="H304" s="23"/>
    </row>
    <row r="305" spans="2:8" x14ac:dyDescent="0.25">
      <c r="B305" s="24"/>
      <c r="C305" s="24"/>
      <c r="D305" s="23"/>
      <c r="E305" s="23"/>
      <c r="F305" s="23"/>
      <c r="G305" s="23"/>
      <c r="H305" s="23"/>
    </row>
    <row r="306" spans="2:8" x14ac:dyDescent="0.25">
      <c r="B306" s="24"/>
      <c r="C306" s="24"/>
      <c r="D306" s="23"/>
      <c r="E306" s="23"/>
      <c r="F306" s="23"/>
      <c r="G306" s="23"/>
      <c r="H306" s="23"/>
    </row>
    <row r="307" spans="2:8" x14ac:dyDescent="0.25">
      <c r="B307" s="24"/>
      <c r="C307" s="24"/>
      <c r="D307" s="23"/>
      <c r="E307" s="23"/>
      <c r="F307" s="23"/>
      <c r="G307" s="23"/>
      <c r="H307" s="23"/>
    </row>
    <row r="308" spans="2:8" x14ac:dyDescent="0.25">
      <c r="B308" s="24"/>
      <c r="C308" s="24"/>
      <c r="D308" s="23"/>
      <c r="E308" s="23"/>
      <c r="F308" s="23"/>
      <c r="G308" s="23"/>
      <c r="H308" s="23"/>
    </row>
    <row r="309" spans="2:8" x14ac:dyDescent="0.25">
      <c r="B309" s="24"/>
      <c r="C309" s="24"/>
      <c r="D309" s="23"/>
      <c r="E309" s="23"/>
      <c r="F309" s="23"/>
      <c r="G309" s="23"/>
      <c r="H309" s="23"/>
    </row>
    <row r="310" spans="2:8" x14ac:dyDescent="0.25">
      <c r="B310" s="24"/>
      <c r="C310" s="24"/>
      <c r="D310" s="23"/>
      <c r="E310" s="23"/>
      <c r="F310" s="23"/>
      <c r="G310" s="23"/>
      <c r="H310" s="23"/>
    </row>
    <row r="311" spans="2:8" x14ac:dyDescent="0.25">
      <c r="B311" s="24"/>
      <c r="C311" s="24"/>
      <c r="D311" s="23"/>
      <c r="E311" s="23"/>
      <c r="F311" s="23"/>
      <c r="G311" s="23"/>
      <c r="H311" s="23"/>
    </row>
    <row r="312" spans="2:8" x14ac:dyDescent="0.25">
      <c r="B312" s="24"/>
      <c r="C312" s="24"/>
      <c r="D312" s="23"/>
      <c r="E312" s="23"/>
      <c r="F312" s="23"/>
      <c r="G312" s="23"/>
      <c r="H312" s="23"/>
    </row>
    <row r="313" spans="2:8" x14ac:dyDescent="0.25">
      <c r="B313" s="24"/>
      <c r="C313" s="24"/>
      <c r="D313" s="23"/>
      <c r="E313" s="23"/>
      <c r="F313" s="23"/>
      <c r="G313" s="23"/>
      <c r="H313" s="23"/>
    </row>
    <row r="314" spans="2:8" x14ac:dyDescent="0.25">
      <c r="B314" s="24"/>
      <c r="C314" s="24"/>
      <c r="D314" s="23"/>
      <c r="E314" s="23"/>
      <c r="F314" s="23"/>
      <c r="G314" s="23"/>
      <c r="H314" s="23"/>
    </row>
    <row r="315" spans="2:8" x14ac:dyDescent="0.25">
      <c r="B315" s="24"/>
      <c r="C315" s="24"/>
      <c r="D315" s="23"/>
      <c r="E315" s="23"/>
      <c r="F315" s="23"/>
      <c r="G315" s="23"/>
      <c r="H315" s="23"/>
    </row>
    <row r="316" spans="2:8" x14ac:dyDescent="0.25">
      <c r="B316" s="24"/>
      <c r="C316" s="24"/>
      <c r="D316" s="23"/>
      <c r="E316" s="23"/>
      <c r="F316" s="23"/>
      <c r="G316" s="23"/>
      <c r="H316" s="23"/>
    </row>
    <row r="317" spans="2:8" x14ac:dyDescent="0.25">
      <c r="B317" s="24"/>
      <c r="C317" s="24"/>
      <c r="D317" s="23"/>
      <c r="E317" s="23"/>
      <c r="F317" s="23"/>
      <c r="G317" s="23"/>
      <c r="H317" s="23"/>
    </row>
    <row r="318" spans="2:8" x14ac:dyDescent="0.25">
      <c r="B318" s="24"/>
      <c r="C318" s="24"/>
      <c r="D318" s="23"/>
      <c r="E318" s="23"/>
      <c r="F318" s="23"/>
      <c r="G318" s="23"/>
      <c r="H318" s="23"/>
    </row>
    <row r="319" spans="2:8" x14ac:dyDescent="0.25">
      <c r="B319" s="24"/>
      <c r="C319" s="24"/>
      <c r="D319" s="23"/>
      <c r="E319" s="23"/>
      <c r="F319" s="23"/>
      <c r="G319" s="23"/>
      <c r="H319" s="23"/>
    </row>
    <row r="320" spans="2:8" x14ac:dyDescent="0.25">
      <c r="B320" s="24"/>
      <c r="C320" s="24"/>
      <c r="D320" s="23"/>
      <c r="E320" s="23"/>
      <c r="F320" s="23"/>
      <c r="G320" s="23"/>
      <c r="H320" s="23"/>
    </row>
    <row r="321" spans="2:8" x14ac:dyDescent="0.25">
      <c r="B321" s="24"/>
      <c r="C321" s="24"/>
      <c r="D321" s="23"/>
      <c r="E321" s="23"/>
      <c r="F321" s="23"/>
      <c r="G321" s="23"/>
      <c r="H321" s="23"/>
    </row>
    <row r="322" spans="2:8" x14ac:dyDescent="0.25">
      <c r="B322" s="24"/>
      <c r="C322" s="24"/>
      <c r="D322" s="23"/>
      <c r="E322" s="23"/>
      <c r="F322" s="23"/>
      <c r="G322" s="23"/>
      <c r="H322" s="23"/>
    </row>
    <row r="323" spans="2:8" x14ac:dyDescent="0.25">
      <c r="B323" s="24"/>
      <c r="C323" s="24"/>
      <c r="D323" s="23"/>
      <c r="E323" s="23"/>
      <c r="F323" s="23"/>
      <c r="G323" s="23"/>
      <c r="H323" s="23"/>
    </row>
    <row r="324" spans="2:8" x14ac:dyDescent="0.25">
      <c r="B324" s="24"/>
      <c r="C324" s="24"/>
      <c r="D324" s="23"/>
      <c r="E324" s="23"/>
      <c r="F324" s="23"/>
      <c r="G324" s="23"/>
      <c r="H324" s="23"/>
    </row>
    <row r="325" spans="2:8" x14ac:dyDescent="0.25">
      <c r="B325" s="24"/>
      <c r="C325" s="24"/>
      <c r="D325" s="23"/>
      <c r="E325" s="23"/>
      <c r="F325" s="23"/>
      <c r="G325" s="23"/>
      <c r="H325" s="23"/>
    </row>
    <row r="326" spans="2:8" x14ac:dyDescent="0.25">
      <c r="B326" s="24"/>
      <c r="C326" s="24"/>
      <c r="D326" s="23"/>
      <c r="E326" s="23"/>
      <c r="F326" s="23"/>
      <c r="G326" s="23"/>
      <c r="H326" s="23"/>
    </row>
    <row r="327" spans="2:8" x14ac:dyDescent="0.25">
      <c r="B327" s="24"/>
      <c r="C327" s="24"/>
      <c r="D327" s="23"/>
      <c r="E327" s="23"/>
      <c r="F327" s="23"/>
      <c r="G327" s="23"/>
      <c r="H327" s="23"/>
    </row>
    <row r="328" spans="2:8" x14ac:dyDescent="0.25">
      <c r="B328" s="24"/>
      <c r="C328" s="24"/>
      <c r="D328" s="23"/>
      <c r="E328" s="23"/>
      <c r="F328" s="23"/>
      <c r="G328" s="23"/>
      <c r="H328" s="23"/>
    </row>
    <row r="329" spans="2:8" x14ac:dyDescent="0.25">
      <c r="B329" s="24"/>
      <c r="C329" s="24"/>
      <c r="D329" s="23"/>
      <c r="E329" s="23"/>
      <c r="F329" s="23"/>
      <c r="G329" s="23"/>
      <c r="H329" s="23"/>
    </row>
    <row r="330" spans="2:8" x14ac:dyDescent="0.25">
      <c r="B330" s="24"/>
      <c r="C330" s="24"/>
      <c r="D330" s="23"/>
      <c r="E330" s="23"/>
      <c r="F330" s="23"/>
      <c r="G330" s="23"/>
      <c r="H330" s="23"/>
    </row>
    <row r="331" spans="2:8" x14ac:dyDescent="0.25">
      <c r="B331" s="24"/>
      <c r="C331" s="24"/>
      <c r="D331" s="23"/>
      <c r="E331" s="23"/>
      <c r="F331" s="23"/>
      <c r="G331" s="23"/>
      <c r="H331" s="23"/>
    </row>
    <row r="332" spans="2:8" x14ac:dyDescent="0.25">
      <c r="B332" s="24"/>
      <c r="C332" s="24"/>
      <c r="D332" s="23"/>
      <c r="E332" s="23"/>
      <c r="F332" s="23"/>
      <c r="G332" s="23"/>
      <c r="H332" s="23"/>
    </row>
    <row r="333" spans="2:8" x14ac:dyDescent="0.25">
      <c r="B333" s="24"/>
      <c r="C333" s="24"/>
      <c r="D333" s="23"/>
      <c r="E333" s="23"/>
      <c r="F333" s="23"/>
      <c r="G333" s="23"/>
      <c r="H333" s="23"/>
    </row>
    <row r="334" spans="2:8" x14ac:dyDescent="0.25">
      <c r="B334" s="24"/>
      <c r="C334" s="24"/>
      <c r="D334" s="23"/>
      <c r="E334" s="23"/>
      <c r="F334" s="23"/>
      <c r="G334" s="23"/>
      <c r="H334" s="23"/>
    </row>
    <row r="335" spans="2:8" x14ac:dyDescent="0.25">
      <c r="B335" s="24"/>
      <c r="C335" s="24"/>
      <c r="D335" s="23"/>
      <c r="E335" s="23"/>
      <c r="F335" s="23"/>
      <c r="G335" s="23"/>
      <c r="H335" s="23"/>
    </row>
    <row r="336" spans="2:8" x14ac:dyDescent="0.25">
      <c r="B336" s="24"/>
      <c r="C336" s="24"/>
      <c r="D336" s="23"/>
      <c r="E336" s="23"/>
      <c r="F336" s="23"/>
      <c r="G336" s="23"/>
      <c r="H336" s="23"/>
    </row>
    <row r="337" spans="2:8" x14ac:dyDescent="0.25">
      <c r="B337" s="24"/>
      <c r="C337" s="24"/>
      <c r="D337" s="23"/>
      <c r="E337" s="23"/>
      <c r="F337" s="23"/>
      <c r="G337" s="23"/>
      <c r="H337" s="23"/>
    </row>
    <row r="338" spans="2:8" x14ac:dyDescent="0.25">
      <c r="B338" s="24"/>
      <c r="C338" s="24"/>
      <c r="D338" s="23"/>
      <c r="E338" s="23"/>
      <c r="F338" s="23"/>
      <c r="G338" s="23"/>
      <c r="H338" s="23"/>
    </row>
    <row r="339" spans="2:8" x14ac:dyDescent="0.25">
      <c r="B339" s="24"/>
      <c r="C339" s="24"/>
      <c r="D339" s="23"/>
      <c r="E339" s="23"/>
      <c r="F339" s="23"/>
      <c r="G339" s="23"/>
      <c r="H339" s="23"/>
    </row>
    <row r="340" spans="2:8" x14ac:dyDescent="0.25">
      <c r="B340" s="24"/>
      <c r="C340" s="24"/>
      <c r="D340" s="23"/>
      <c r="E340" s="23"/>
      <c r="F340" s="23"/>
      <c r="G340" s="23"/>
      <c r="H340" s="23"/>
    </row>
    <row r="341" spans="2:8" x14ac:dyDescent="0.25">
      <c r="B341" s="24"/>
      <c r="C341" s="24"/>
      <c r="D341" s="23"/>
      <c r="E341" s="23"/>
      <c r="F341" s="23"/>
      <c r="G341" s="23"/>
      <c r="H341" s="23"/>
    </row>
    <row r="342" spans="2:8" x14ac:dyDescent="0.25">
      <c r="B342" s="24"/>
      <c r="C342" s="24"/>
      <c r="D342" s="23"/>
      <c r="E342" s="23"/>
      <c r="F342" s="23"/>
      <c r="G342" s="23"/>
      <c r="H342" s="23"/>
    </row>
    <row r="343" spans="2:8" x14ac:dyDescent="0.25">
      <c r="B343" s="24"/>
      <c r="C343" s="24"/>
      <c r="D343" s="23"/>
      <c r="E343" s="23"/>
      <c r="F343" s="23"/>
      <c r="G343" s="23"/>
      <c r="H343" s="23"/>
    </row>
    <row r="344" spans="2:8" x14ac:dyDescent="0.25">
      <c r="B344" s="24"/>
      <c r="C344" s="24"/>
      <c r="D344" s="23"/>
      <c r="E344" s="23"/>
      <c r="F344" s="23"/>
      <c r="G344" s="23"/>
      <c r="H344" s="23"/>
    </row>
    <row r="345" spans="2:8" x14ac:dyDescent="0.25">
      <c r="B345" s="24"/>
      <c r="C345" s="24"/>
      <c r="D345" s="23"/>
      <c r="E345" s="23"/>
      <c r="F345" s="23"/>
      <c r="G345" s="23"/>
      <c r="H345" s="23"/>
    </row>
    <row r="346" spans="2:8" x14ac:dyDescent="0.25">
      <c r="B346" s="24"/>
      <c r="C346" s="24"/>
      <c r="D346" s="23"/>
      <c r="E346" s="23"/>
      <c r="F346" s="23"/>
      <c r="G346" s="23"/>
      <c r="H346" s="23"/>
    </row>
    <row r="347" spans="2:8" x14ac:dyDescent="0.25">
      <c r="B347" s="24"/>
      <c r="C347" s="24"/>
      <c r="D347" s="23"/>
      <c r="E347" s="23"/>
      <c r="F347" s="23"/>
      <c r="G347" s="23"/>
      <c r="H347" s="23"/>
    </row>
    <row r="348" spans="2:8" x14ac:dyDescent="0.25">
      <c r="B348" s="24"/>
      <c r="C348" s="24"/>
      <c r="D348" s="23"/>
      <c r="E348" s="23"/>
      <c r="F348" s="23"/>
      <c r="G348" s="23"/>
      <c r="H348" s="23"/>
    </row>
    <row r="349" spans="2:8" x14ac:dyDescent="0.25">
      <c r="B349" s="24"/>
      <c r="C349" s="24"/>
      <c r="D349" s="23"/>
      <c r="E349" s="23"/>
      <c r="F349" s="23"/>
      <c r="G349" s="23"/>
      <c r="H349" s="23"/>
    </row>
    <row r="350" spans="2:8" x14ac:dyDescent="0.25">
      <c r="B350" s="24"/>
      <c r="C350" s="24"/>
      <c r="D350" s="23"/>
      <c r="E350" s="23"/>
      <c r="F350" s="23"/>
      <c r="G350" s="23"/>
      <c r="H350" s="23"/>
    </row>
    <row r="351" spans="2:8" x14ac:dyDescent="0.25">
      <c r="B351" s="24"/>
      <c r="C351" s="24"/>
      <c r="D351" s="23"/>
      <c r="E351" s="23"/>
      <c r="F351" s="23"/>
      <c r="G351" s="23"/>
      <c r="H351" s="23"/>
    </row>
    <row r="352" spans="2:8" x14ac:dyDescent="0.25">
      <c r="B352" s="24"/>
      <c r="C352" s="24"/>
      <c r="D352" s="23"/>
      <c r="E352" s="23"/>
      <c r="F352" s="23"/>
      <c r="G352" s="23"/>
      <c r="H352" s="23"/>
    </row>
    <row r="353" spans="2:8" x14ac:dyDescent="0.25">
      <c r="B353" s="24"/>
      <c r="C353" s="24"/>
      <c r="D353" s="23"/>
      <c r="E353" s="23"/>
      <c r="F353" s="23"/>
      <c r="G353" s="23"/>
      <c r="H353" s="23"/>
    </row>
    <row r="354" spans="2:8" x14ac:dyDescent="0.25">
      <c r="B354" s="24"/>
      <c r="C354" s="24"/>
      <c r="D354" s="23"/>
      <c r="E354" s="23"/>
      <c r="F354" s="23"/>
      <c r="G354" s="23"/>
      <c r="H354" s="23"/>
    </row>
    <row r="355" spans="2:8" x14ac:dyDescent="0.25">
      <c r="B355" s="24"/>
      <c r="C355" s="24"/>
      <c r="D355" s="23"/>
      <c r="E355" s="23"/>
      <c r="F355" s="23"/>
      <c r="G355" s="23"/>
      <c r="H355" s="23"/>
    </row>
    <row r="356" spans="2:8" x14ac:dyDescent="0.25">
      <c r="B356" s="24"/>
      <c r="C356" s="24"/>
      <c r="D356" s="23"/>
      <c r="E356" s="23"/>
      <c r="F356" s="23"/>
      <c r="G356" s="23"/>
      <c r="H356" s="23"/>
    </row>
    <row r="357" spans="2:8" x14ac:dyDescent="0.25">
      <c r="B357" s="24"/>
      <c r="C357" s="24"/>
      <c r="D357" s="23"/>
      <c r="E357" s="23"/>
      <c r="F357" s="23"/>
      <c r="G357" s="23"/>
      <c r="H357" s="23"/>
    </row>
    <row r="358" spans="2:8" x14ac:dyDescent="0.25">
      <c r="B358" s="22"/>
      <c r="C358" s="22"/>
      <c r="D358" s="23"/>
      <c r="E358" s="23"/>
      <c r="F358" s="23"/>
      <c r="G358" s="23"/>
      <c r="H358" s="23"/>
    </row>
    <row r="359" spans="2:8" x14ac:dyDescent="0.25">
      <c r="B359" s="22"/>
      <c r="C359" s="22"/>
      <c r="D359" s="23"/>
      <c r="E359" s="23"/>
      <c r="F359" s="23"/>
      <c r="G359" s="23"/>
      <c r="H359" s="23"/>
    </row>
    <row r="360" spans="2:8" x14ac:dyDescent="0.25">
      <c r="B360" s="22"/>
      <c r="C360" s="22"/>
      <c r="D360" s="23"/>
      <c r="E360" s="23"/>
      <c r="F360" s="23"/>
      <c r="G360" s="23"/>
      <c r="H360" s="23"/>
    </row>
    <row r="361" spans="2:8" x14ac:dyDescent="0.25">
      <c r="B361" s="22"/>
      <c r="C361" s="22"/>
      <c r="D361" s="23"/>
      <c r="E361" s="23"/>
      <c r="F361" s="23"/>
      <c r="G361" s="23"/>
      <c r="H361" s="23"/>
    </row>
    <row r="362" spans="2:8" x14ac:dyDescent="0.25">
      <c r="B362" s="22"/>
      <c r="C362" s="22"/>
      <c r="D362" s="23"/>
      <c r="E362" s="23"/>
      <c r="F362" s="23"/>
      <c r="G362" s="23"/>
      <c r="H362" s="23"/>
    </row>
    <row r="363" spans="2:8" x14ac:dyDescent="0.25">
      <c r="B363" s="22"/>
      <c r="C363" s="22"/>
      <c r="D363" s="23"/>
      <c r="E363" s="23"/>
      <c r="F363" s="23"/>
      <c r="G363" s="23"/>
      <c r="H363" s="23"/>
    </row>
    <row r="364" spans="2:8" x14ac:dyDescent="0.25">
      <c r="B364" s="22"/>
      <c r="C364" s="22"/>
      <c r="D364" s="23"/>
      <c r="E364" s="23"/>
      <c r="F364" s="23"/>
      <c r="G364" s="23"/>
      <c r="H364" s="23"/>
    </row>
    <row r="365" spans="2:8" x14ac:dyDescent="0.25">
      <c r="B365" s="22"/>
      <c r="C365" s="22"/>
      <c r="D365" s="23"/>
      <c r="E365" s="23"/>
      <c r="F365" s="23"/>
      <c r="G365" s="23"/>
      <c r="H365" s="23"/>
    </row>
    <row r="366" spans="2:8" x14ac:dyDescent="0.25">
      <c r="B366" s="22"/>
      <c r="C366" s="22"/>
      <c r="D366" s="23"/>
      <c r="E366" s="23"/>
      <c r="F366" s="23"/>
      <c r="G366" s="23"/>
      <c r="H366" s="23"/>
    </row>
    <row r="367" spans="2:8" x14ac:dyDescent="0.25">
      <c r="B367" s="22"/>
      <c r="C367" s="22"/>
      <c r="D367" s="23"/>
      <c r="E367" s="23"/>
      <c r="F367" s="23"/>
      <c r="G367" s="23"/>
      <c r="H367" s="23"/>
    </row>
    <row r="368" spans="2:8" x14ac:dyDescent="0.25">
      <c r="B368" s="22"/>
      <c r="C368" s="22"/>
      <c r="D368" s="23"/>
      <c r="E368" s="23"/>
      <c r="F368" s="23"/>
      <c r="G368" s="23"/>
      <c r="H368" s="23"/>
    </row>
    <row r="369" spans="2:8" x14ac:dyDescent="0.25">
      <c r="B369" s="22"/>
      <c r="C369" s="22"/>
      <c r="D369" s="23"/>
      <c r="E369" s="23"/>
      <c r="F369" s="23"/>
      <c r="G369" s="23"/>
      <c r="H369" s="23"/>
    </row>
    <row r="370" spans="2:8" x14ac:dyDescent="0.25">
      <c r="B370" s="22"/>
      <c r="C370" s="22"/>
      <c r="D370" s="23"/>
      <c r="E370" s="23"/>
      <c r="F370" s="23"/>
      <c r="G370" s="23"/>
      <c r="H370" s="23"/>
    </row>
    <row r="371" spans="2:8" x14ac:dyDescent="0.25">
      <c r="B371" s="22"/>
      <c r="C371" s="22"/>
      <c r="D371" s="23"/>
      <c r="E371" s="23"/>
      <c r="F371" s="23"/>
      <c r="G371" s="23"/>
      <c r="H371" s="23"/>
    </row>
    <row r="372" spans="2:8" x14ac:dyDescent="0.25">
      <c r="B372" s="22"/>
      <c r="C372" s="22"/>
      <c r="D372" s="23"/>
      <c r="E372" s="23"/>
      <c r="F372" s="23"/>
      <c r="G372" s="23"/>
      <c r="H372" s="23"/>
    </row>
    <row r="373" spans="2:8" x14ac:dyDescent="0.25">
      <c r="B373" s="22"/>
      <c r="C373" s="22"/>
      <c r="D373" s="23"/>
      <c r="E373" s="23"/>
      <c r="F373" s="23"/>
      <c r="G373" s="23"/>
      <c r="H373" s="23"/>
    </row>
    <row r="374" spans="2:8" x14ac:dyDescent="0.25">
      <c r="B374" s="22"/>
      <c r="C374" s="22"/>
      <c r="D374" s="23"/>
      <c r="E374" s="23"/>
      <c r="F374" s="23"/>
      <c r="G374" s="23"/>
      <c r="H374" s="23"/>
    </row>
    <row r="375" spans="2:8" x14ac:dyDescent="0.25">
      <c r="B375" s="22"/>
      <c r="C375" s="22"/>
      <c r="D375" s="23"/>
      <c r="E375" s="23"/>
      <c r="F375" s="23"/>
      <c r="G375" s="23"/>
      <c r="H375" s="23"/>
    </row>
    <row r="376" spans="2:8" x14ac:dyDescent="0.25">
      <c r="B376" s="22"/>
      <c r="C376" s="22"/>
      <c r="D376" s="23"/>
      <c r="E376" s="23"/>
      <c r="F376" s="23"/>
      <c r="G376" s="23"/>
      <c r="H376" s="23"/>
    </row>
    <row r="377" spans="2:8" x14ac:dyDescent="0.25">
      <c r="B377" s="22"/>
      <c r="C377" s="22"/>
      <c r="D377" s="23"/>
      <c r="E377" s="23"/>
      <c r="F377" s="23"/>
      <c r="G377" s="23"/>
      <c r="H377" s="23"/>
    </row>
    <row r="378" spans="2:8" x14ac:dyDescent="0.25">
      <c r="B378" s="22"/>
      <c r="C378" s="22"/>
      <c r="D378" s="23"/>
      <c r="E378" s="23"/>
      <c r="F378" s="23"/>
      <c r="G378" s="23"/>
      <c r="H378" s="23"/>
    </row>
    <row r="379" spans="2:8" x14ac:dyDescent="0.25">
      <c r="B379" s="22"/>
      <c r="C379" s="22"/>
      <c r="D379" s="23"/>
      <c r="E379" s="23"/>
      <c r="F379" s="23"/>
      <c r="G379" s="23"/>
      <c r="H379" s="23"/>
    </row>
    <row r="380" spans="2:8" x14ac:dyDescent="0.25">
      <c r="B380" s="22"/>
      <c r="C380" s="22"/>
      <c r="D380" s="23"/>
      <c r="E380" s="23"/>
      <c r="F380" s="23"/>
      <c r="G380" s="23"/>
      <c r="H380" s="23"/>
    </row>
    <row r="381" spans="2:8" x14ac:dyDescent="0.25">
      <c r="B381" s="22"/>
      <c r="C381" s="22"/>
      <c r="D381" s="23"/>
      <c r="E381" s="23"/>
      <c r="F381" s="23"/>
      <c r="G381" s="23"/>
      <c r="H381" s="23"/>
    </row>
    <row r="382" spans="2:8" x14ac:dyDescent="0.25">
      <c r="B382" s="22"/>
      <c r="C382" s="22"/>
      <c r="D382" s="23"/>
      <c r="E382" s="23"/>
      <c r="F382" s="23"/>
      <c r="G382" s="23"/>
      <c r="H382" s="23"/>
    </row>
    <row r="383" spans="2:8" x14ac:dyDescent="0.25">
      <c r="B383" s="22"/>
      <c r="C383" s="22"/>
      <c r="D383" s="23"/>
      <c r="E383" s="23"/>
      <c r="F383" s="23"/>
      <c r="G383" s="23"/>
      <c r="H383" s="23"/>
    </row>
    <row r="384" spans="2:8" x14ac:dyDescent="0.25">
      <c r="B384" s="22"/>
      <c r="C384" s="22"/>
      <c r="D384" s="23"/>
      <c r="E384" s="23"/>
      <c r="F384" s="23"/>
      <c r="G384" s="23"/>
      <c r="H384" s="23"/>
    </row>
    <row r="385" spans="2:8" x14ac:dyDescent="0.25">
      <c r="B385" s="22"/>
      <c r="C385" s="22"/>
      <c r="D385" s="23"/>
      <c r="E385" s="23"/>
      <c r="F385" s="23"/>
      <c r="G385" s="23"/>
      <c r="H385" s="23"/>
    </row>
    <row r="386" spans="2:8" x14ac:dyDescent="0.25">
      <c r="B386" s="22"/>
      <c r="C386" s="22"/>
      <c r="D386" s="23"/>
      <c r="E386" s="23"/>
      <c r="F386" s="23"/>
      <c r="G386" s="23"/>
      <c r="H386" s="23"/>
    </row>
    <row r="387" spans="2:8" x14ac:dyDescent="0.25">
      <c r="B387" s="22"/>
      <c r="C387" s="22"/>
      <c r="D387" s="23"/>
      <c r="E387" s="23"/>
      <c r="F387" s="23"/>
      <c r="G387" s="23"/>
      <c r="H387" s="23"/>
    </row>
    <row r="388" spans="2:8" x14ac:dyDescent="0.25">
      <c r="B388" s="22"/>
      <c r="C388" s="22"/>
      <c r="D388" s="23"/>
      <c r="E388" s="23"/>
      <c r="F388" s="23"/>
      <c r="G388" s="23"/>
      <c r="H388" s="23"/>
    </row>
    <row r="389" spans="2:8" x14ac:dyDescent="0.25">
      <c r="B389" s="22"/>
      <c r="C389" s="22"/>
      <c r="D389" s="23"/>
      <c r="E389" s="23"/>
      <c r="F389" s="23"/>
      <c r="G389" s="23"/>
      <c r="H389" s="23"/>
    </row>
    <row r="390" spans="2:8" x14ac:dyDescent="0.25">
      <c r="B390" s="22"/>
      <c r="C390" s="22"/>
      <c r="D390" s="23"/>
      <c r="E390" s="23"/>
      <c r="F390" s="23"/>
      <c r="G390" s="23"/>
      <c r="H390" s="23"/>
    </row>
    <row r="391" spans="2:8" x14ac:dyDescent="0.25">
      <c r="B391" s="22"/>
      <c r="C391" s="22"/>
      <c r="D391" s="23"/>
      <c r="E391" s="23"/>
      <c r="F391" s="23"/>
      <c r="G391" s="23"/>
      <c r="H391" s="23"/>
    </row>
    <row r="392" spans="2:8" x14ac:dyDescent="0.25">
      <c r="B392" s="22"/>
      <c r="C392" s="22"/>
      <c r="D392" s="23"/>
      <c r="E392" s="23"/>
      <c r="F392" s="23"/>
      <c r="G392" s="23"/>
      <c r="H392" s="23"/>
    </row>
    <row r="393" spans="2:8" x14ac:dyDescent="0.25">
      <c r="B393" s="22"/>
      <c r="C393" s="22"/>
      <c r="D393" s="23"/>
      <c r="E393" s="23"/>
      <c r="F393" s="23"/>
      <c r="G393" s="23"/>
      <c r="H393" s="23"/>
    </row>
    <row r="394" spans="2:8" x14ac:dyDescent="0.25">
      <c r="B394" s="22"/>
      <c r="C394" s="22"/>
      <c r="D394" s="23"/>
      <c r="E394" s="23"/>
      <c r="F394" s="23"/>
      <c r="G394" s="23"/>
      <c r="H394" s="23"/>
    </row>
    <row r="395" spans="2:8" x14ac:dyDescent="0.25">
      <c r="B395" s="22"/>
      <c r="C395" s="22"/>
      <c r="D395" s="23"/>
      <c r="E395" s="23"/>
      <c r="F395" s="23"/>
      <c r="G395" s="23"/>
      <c r="H395" s="23"/>
    </row>
    <row r="396" spans="2:8" x14ac:dyDescent="0.25">
      <c r="B396" s="22"/>
      <c r="C396" s="22"/>
      <c r="D396" s="23"/>
      <c r="E396" s="23"/>
      <c r="F396" s="23"/>
      <c r="G396" s="23"/>
      <c r="H396" s="23"/>
    </row>
    <row r="397" spans="2:8" x14ac:dyDescent="0.25">
      <c r="B397" s="22"/>
      <c r="C397" s="22"/>
      <c r="D397" s="23"/>
      <c r="E397" s="23"/>
      <c r="F397" s="23"/>
      <c r="G397" s="23"/>
      <c r="H397" s="23"/>
    </row>
    <row r="398" spans="2:8" x14ac:dyDescent="0.25">
      <c r="B398" s="22"/>
      <c r="C398" s="22"/>
      <c r="D398" s="23"/>
      <c r="E398" s="23"/>
      <c r="F398" s="23"/>
      <c r="G398" s="23"/>
      <c r="H398" s="23"/>
    </row>
  </sheetData>
  <mergeCells count="262">
    <mergeCell ref="E69:H69"/>
    <mergeCell ref="B249:H249"/>
    <mergeCell ref="B250:H250"/>
    <mergeCell ref="A246:H246"/>
    <mergeCell ref="B247:H247"/>
    <mergeCell ref="B224:F224"/>
    <mergeCell ref="A225:H225"/>
    <mergeCell ref="B213:F213"/>
    <mergeCell ref="B222:F222"/>
    <mergeCell ref="B223:F223"/>
    <mergeCell ref="A226:H226"/>
    <mergeCell ref="B217:F217"/>
    <mergeCell ref="B218:F218"/>
    <mergeCell ref="B219:F219"/>
    <mergeCell ref="B220:F220"/>
    <mergeCell ref="B221:F221"/>
    <mergeCell ref="A227:H227"/>
    <mergeCell ref="B242:C242"/>
    <mergeCell ref="B243:C243"/>
    <mergeCell ref="B238:C238"/>
    <mergeCell ref="B239:C239"/>
    <mergeCell ref="B240:C240"/>
    <mergeCell ref="B241:C241"/>
    <mergeCell ref="B228:C228"/>
    <mergeCell ref="B212:F212"/>
    <mergeCell ref="A211:H211"/>
    <mergeCell ref="A210:H210"/>
    <mergeCell ref="B248:H248"/>
    <mergeCell ref="B110:C110"/>
    <mergeCell ref="B117:C117"/>
    <mergeCell ref="B118:C118"/>
    <mergeCell ref="B119:C119"/>
    <mergeCell ref="B111:C111"/>
    <mergeCell ref="B112:C112"/>
    <mergeCell ref="B113:C113"/>
    <mergeCell ref="B114:C114"/>
    <mergeCell ref="B203:F203"/>
    <mergeCell ref="B196:F196"/>
    <mergeCell ref="B160:C160"/>
    <mergeCell ref="A156:H156"/>
    <mergeCell ref="A194:H194"/>
    <mergeCell ref="A193:H193"/>
    <mergeCell ref="B195:F195"/>
    <mergeCell ref="B197:F197"/>
    <mergeCell ref="B198:F198"/>
    <mergeCell ref="B201:F201"/>
    <mergeCell ref="B202:F202"/>
    <mergeCell ref="A173:H173"/>
    <mergeCell ref="B130:C130"/>
    <mergeCell ref="B137:C137"/>
    <mergeCell ref="B138:C138"/>
    <mergeCell ref="B139:C139"/>
    <mergeCell ref="B140:C140"/>
    <mergeCell ref="B141:C141"/>
    <mergeCell ref="B135:C135"/>
    <mergeCell ref="B136:C136"/>
    <mergeCell ref="B134:C134"/>
    <mergeCell ref="A164:H164"/>
    <mergeCell ref="B165:C165"/>
    <mergeCell ref="B166:C166"/>
    <mergeCell ref="B142:C142"/>
    <mergeCell ref="A147:H147"/>
    <mergeCell ref="B143:C143"/>
    <mergeCell ref="B144:C144"/>
    <mergeCell ref="B145:C145"/>
    <mergeCell ref="B146:C146"/>
    <mergeCell ref="A148:H148"/>
    <mergeCell ref="B149:C149"/>
    <mergeCell ref="B150:C150"/>
    <mergeCell ref="A155:H155"/>
    <mergeCell ref="B157:C157"/>
    <mergeCell ref="B158:C158"/>
    <mergeCell ref="B159:C159"/>
    <mergeCell ref="A162:H162"/>
    <mergeCell ref="A100:H100"/>
    <mergeCell ref="B109:C109"/>
    <mergeCell ref="B26:C26"/>
    <mergeCell ref="A60:H60"/>
    <mergeCell ref="B85:C85"/>
    <mergeCell ref="B72:C72"/>
    <mergeCell ref="B73:C73"/>
    <mergeCell ref="B74:C74"/>
    <mergeCell ref="B76:C76"/>
    <mergeCell ref="A58:H58"/>
    <mergeCell ref="B37:C37"/>
    <mergeCell ref="B38:C38"/>
    <mergeCell ref="B39:C39"/>
    <mergeCell ref="B40:C40"/>
    <mergeCell ref="B94:C94"/>
    <mergeCell ref="B101:C101"/>
    <mergeCell ref="B102:C102"/>
    <mergeCell ref="B63:C63"/>
    <mergeCell ref="B55:C55"/>
    <mergeCell ref="B56:C56"/>
    <mergeCell ref="B57:C57"/>
    <mergeCell ref="B68:C68"/>
    <mergeCell ref="E68:H68"/>
    <mergeCell ref="B69:C69"/>
    <mergeCell ref="B61:C61"/>
    <mergeCell ref="B62:C62"/>
    <mergeCell ref="B75:C75"/>
    <mergeCell ref="B10:C10"/>
    <mergeCell ref="B64:C64"/>
    <mergeCell ref="B90:C90"/>
    <mergeCell ref="B77:C77"/>
    <mergeCell ref="B79:C79"/>
    <mergeCell ref="B80:C80"/>
    <mergeCell ref="B81:C81"/>
    <mergeCell ref="B82:C82"/>
    <mergeCell ref="B84:C84"/>
    <mergeCell ref="B65:C65"/>
    <mergeCell ref="B66:C66"/>
    <mergeCell ref="B67:C67"/>
    <mergeCell ref="B70:C70"/>
    <mergeCell ref="B71:C71"/>
    <mergeCell ref="B88:C88"/>
    <mergeCell ref="B89:C89"/>
    <mergeCell ref="B41:C41"/>
    <mergeCell ref="B35:C35"/>
    <mergeCell ref="B34:C34"/>
    <mergeCell ref="B54:C54"/>
    <mergeCell ref="B43:C43"/>
    <mergeCell ref="A1:H1"/>
    <mergeCell ref="A4:H4"/>
    <mergeCell ref="A3:H3"/>
    <mergeCell ref="A2:H2"/>
    <mergeCell ref="B13:C13"/>
    <mergeCell ref="B14:C14"/>
    <mergeCell ref="B15:C15"/>
    <mergeCell ref="B16:C16"/>
    <mergeCell ref="B25:C25"/>
    <mergeCell ref="B7:C7"/>
    <mergeCell ref="B8:C8"/>
    <mergeCell ref="B9:C9"/>
    <mergeCell ref="A5:H5"/>
    <mergeCell ref="B22:C22"/>
    <mergeCell ref="E22:H22"/>
    <mergeCell ref="E23:H23"/>
    <mergeCell ref="B23:C23"/>
    <mergeCell ref="B44:C44"/>
    <mergeCell ref="B45:C45"/>
    <mergeCell ref="B46:C46"/>
    <mergeCell ref="B47:C47"/>
    <mergeCell ref="B50:C50"/>
    <mergeCell ref="B51:C51"/>
    <mergeCell ref="B52:C52"/>
    <mergeCell ref="B53:C53"/>
    <mergeCell ref="B42:C42"/>
    <mergeCell ref="B36:C36"/>
    <mergeCell ref="B33:C33"/>
    <mergeCell ref="A6:H6"/>
    <mergeCell ref="B12:C12"/>
    <mergeCell ref="B24:C24"/>
    <mergeCell ref="B20:C20"/>
    <mergeCell ref="B18:C18"/>
    <mergeCell ref="B19:C19"/>
    <mergeCell ref="B17:C17"/>
    <mergeCell ref="B21:C21"/>
    <mergeCell ref="B11:C11"/>
    <mergeCell ref="B27:C27"/>
    <mergeCell ref="B28:C28"/>
    <mergeCell ref="B29:C29"/>
    <mergeCell ref="B30:C30"/>
    <mergeCell ref="B31:C31"/>
    <mergeCell ref="B32:C32"/>
    <mergeCell ref="E32:H32"/>
    <mergeCell ref="B229:C229"/>
    <mergeCell ref="B230:C230"/>
    <mergeCell ref="B232:C232"/>
    <mergeCell ref="B237:C237"/>
    <mergeCell ref="B151:C151"/>
    <mergeCell ref="B152:C152"/>
    <mergeCell ref="B153:C153"/>
    <mergeCell ref="B233:C233"/>
    <mergeCell ref="B235:C235"/>
    <mergeCell ref="B234:C234"/>
    <mergeCell ref="B231:C231"/>
    <mergeCell ref="A163:H163"/>
    <mergeCell ref="B236:C236"/>
    <mergeCell ref="B204:F204"/>
    <mergeCell ref="B205:F205"/>
    <mergeCell ref="B206:F206"/>
    <mergeCell ref="B207:F207"/>
    <mergeCell ref="B208:F208"/>
    <mergeCell ref="B209:F209"/>
    <mergeCell ref="B214:F214"/>
    <mergeCell ref="B215:F215"/>
    <mergeCell ref="B216:F216"/>
    <mergeCell ref="B199:F199"/>
    <mergeCell ref="B200:F200"/>
    <mergeCell ref="B186:F186"/>
    <mergeCell ref="B187:F187"/>
    <mergeCell ref="B188:F188"/>
    <mergeCell ref="B189:F189"/>
    <mergeCell ref="A191:H191"/>
    <mergeCell ref="B192:F192"/>
    <mergeCell ref="A190:H190"/>
    <mergeCell ref="G101:H101"/>
    <mergeCell ref="G102:H102"/>
    <mergeCell ref="G103:H103"/>
    <mergeCell ref="G104:H104"/>
    <mergeCell ref="G105:H105"/>
    <mergeCell ref="G106:H106"/>
    <mergeCell ref="B103:E103"/>
    <mergeCell ref="B104:E104"/>
    <mergeCell ref="B105:E105"/>
    <mergeCell ref="B106:E106"/>
    <mergeCell ref="A108:H108"/>
    <mergeCell ref="B131:C131"/>
    <mergeCell ref="B132:C132"/>
    <mergeCell ref="B133:C133"/>
    <mergeCell ref="B125:C125"/>
    <mergeCell ref="B126:C126"/>
    <mergeCell ref="B127:C127"/>
    <mergeCell ref="B245:C245"/>
    <mergeCell ref="B95:C95"/>
    <mergeCell ref="B97:C97"/>
    <mergeCell ref="B96:C96"/>
    <mergeCell ref="B98:C98"/>
    <mergeCell ref="B49:C49"/>
    <mergeCell ref="B48:C48"/>
    <mergeCell ref="B83:C83"/>
    <mergeCell ref="B78:C78"/>
    <mergeCell ref="B179:F179"/>
    <mergeCell ref="B180:F180"/>
    <mergeCell ref="A181:H181"/>
    <mergeCell ref="A182:H182"/>
    <mergeCell ref="B183:F183"/>
    <mergeCell ref="B184:F184"/>
    <mergeCell ref="B185:F185"/>
    <mergeCell ref="E141:H141"/>
    <mergeCell ref="E142:H142"/>
    <mergeCell ref="E143:H143"/>
    <mergeCell ref="E144:H144"/>
    <mergeCell ref="E145:H145"/>
    <mergeCell ref="E146:H146"/>
    <mergeCell ref="B161:C161"/>
    <mergeCell ref="B244:C244"/>
    <mergeCell ref="E78:H78"/>
    <mergeCell ref="B167:F167"/>
    <mergeCell ref="B168:F168"/>
    <mergeCell ref="B169:F169"/>
    <mergeCell ref="B170:F170"/>
    <mergeCell ref="B171:F171"/>
    <mergeCell ref="B176:F176"/>
    <mergeCell ref="B177:F177"/>
    <mergeCell ref="B178:F178"/>
    <mergeCell ref="B174:F174"/>
    <mergeCell ref="B175:F175"/>
    <mergeCell ref="A87:H87"/>
    <mergeCell ref="B91:C91"/>
    <mergeCell ref="B92:C92"/>
    <mergeCell ref="B93:C93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</mergeCells>
  <pageMargins left="0.7" right="0.7" top="0.75" bottom="0.75" header="0.3" footer="0.3"/>
  <pageSetup paperSize="9" orientation="portrait" r:id="rId1"/>
  <ignoredErrors>
    <ignoredError sqref="H96:H97 H83 H160 H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Карелин</dc:creator>
  <cp:lastModifiedBy>Дмитрий Карелин</cp:lastModifiedBy>
  <dcterms:created xsi:type="dcterms:W3CDTF">2023-06-29T07:33:24Z</dcterms:created>
  <dcterms:modified xsi:type="dcterms:W3CDTF">2023-10-03T14:59:49Z</dcterms:modified>
</cp:coreProperties>
</file>